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ФИНАНСИЈСКИ ПЛАН " sheetId="1" r:id="rId1"/>
  </sheets>
  <definedNames>
    <definedName name="_xlnm.Print_Area" localSheetId="0">'ФИНАНСИЈСКИ ПЛАН '!$A$1:$K$129</definedName>
  </definedNames>
  <calcPr fullCalcOnLoad="1"/>
</workbook>
</file>

<file path=xl/sharedStrings.xml><?xml version="1.0" encoding="utf-8"?>
<sst xmlns="http://schemas.openxmlformats.org/spreadsheetml/2006/main" count="131" uniqueCount="125">
  <si>
    <t>KLINIKA ZA REHABILITACIJU</t>
  </si>
  <si>
    <t>»DR.MIROSLAV ZOTOVIĆ«</t>
  </si>
  <si>
    <t>BEOGRAD,  SOKOBANJSKA 13</t>
  </si>
  <si>
    <t>O P I S</t>
  </si>
  <si>
    <t>UKUPNO</t>
  </si>
  <si>
    <t>I     PRIHODI</t>
  </si>
  <si>
    <t xml:space="preserve"> 741161                  K A M A T A</t>
  </si>
  <si>
    <t>742321  Prihod budžeta sop.prih –usluge</t>
  </si>
  <si>
    <t>743900   OSTALI PRIHODI</t>
  </si>
  <si>
    <t>745100 KURSNE RAZLIKE</t>
  </si>
  <si>
    <t>781111 TRANSFERI  IZM   BUĐŽETA</t>
  </si>
  <si>
    <t>791111  PRIHODI IZ  BUĐŽ ETA</t>
  </si>
  <si>
    <t xml:space="preserve">  U  K U P A N  P R I LIV </t>
  </si>
  <si>
    <t>UKUPNO PRILIV I PRIMANJA</t>
  </si>
  <si>
    <t xml:space="preserve">II  R A S H O D I </t>
  </si>
  <si>
    <t>410000 RASHODI ZA ZAPOSLENE</t>
  </si>
  <si>
    <t>414100 Naknada za odsustva s posla</t>
  </si>
  <si>
    <t>414300 Otpremnine i pomoć</t>
  </si>
  <si>
    <t>426000      MATERIJAL</t>
  </si>
  <si>
    <t>426110 Kancelarijski materijal</t>
  </si>
  <si>
    <t>426120 Radne uniforme</t>
  </si>
  <si>
    <t>426500 Ostali materijal/rezervni delovi/</t>
  </si>
  <si>
    <t>426811 Proizvodi za čišćenje</t>
  </si>
  <si>
    <t>4269112 Tehnički materijal</t>
  </si>
  <si>
    <t>4269113 Sitan inventar</t>
  </si>
  <si>
    <t>4269115 Potrošni materijal</t>
  </si>
  <si>
    <t>482100  Ostali  Porezi</t>
  </si>
  <si>
    <t>482200  Obavezne takse</t>
  </si>
  <si>
    <t>483000 Novčcane kazne</t>
  </si>
  <si>
    <t xml:space="preserve">  U K U P N I  O D L I V I  </t>
  </si>
  <si>
    <t>510000IZDACI ZA NABAVKU  IMOVINE</t>
  </si>
  <si>
    <t>TEKUĆI RASHODI I IZDACI</t>
  </si>
  <si>
    <t>SUFICIT</t>
  </si>
  <si>
    <t>DEFICIT</t>
  </si>
  <si>
    <t xml:space="preserve">771112  BOLOVANJE preko 30 </t>
  </si>
  <si>
    <t>7811111 PRIHOD RZZZO</t>
  </si>
  <si>
    <t>PARTICIPACIJA</t>
  </si>
  <si>
    <t xml:space="preserve">411000   PLATE I DODACI </t>
  </si>
  <si>
    <t>414100 JEDNOK POMOC</t>
  </si>
  <si>
    <t>415000 NAKNADE ZAPOS</t>
  </si>
  <si>
    <t xml:space="preserve"> 421000  STALNI TROŠKOVI</t>
  </si>
  <si>
    <t xml:space="preserve"> 421100   Troškovi platnog prometa</t>
  </si>
  <si>
    <t>421200  Energetske usluge</t>
  </si>
  <si>
    <t>421300   Komunalne usluge</t>
  </si>
  <si>
    <t>421310  Vodovod i kanalizacija</t>
  </si>
  <si>
    <t>421323  FTO OBEZBEĐENJE</t>
  </si>
  <si>
    <t xml:space="preserve"> 421390  Ostale komun. usluge</t>
  </si>
  <si>
    <t xml:space="preserve">414000 SOCIJAL DAVANJA </t>
  </si>
  <si>
    <t>421400Usluge komunikacije</t>
  </si>
  <si>
    <t>421500 Troškovi osiguranja</t>
  </si>
  <si>
    <t>421510 Osiguranje imovine</t>
  </si>
  <si>
    <t>421520 Osiguranje zaposlenih</t>
  </si>
  <si>
    <t>422000 TROŠ PUTOVANJA</t>
  </si>
  <si>
    <t>422200 Troškovi služ.putov u in</t>
  </si>
  <si>
    <t>423000 USLUGE PO UGOVORU</t>
  </si>
  <si>
    <t>423100Administrativne usl</t>
  </si>
  <si>
    <t>423200Kompjuterske usl</t>
  </si>
  <si>
    <t>423300Usluge obrazovanja zapos</t>
  </si>
  <si>
    <t>423400Usluge informisanja</t>
  </si>
  <si>
    <t>423500 Stručne usluge</t>
  </si>
  <si>
    <t>423700 Reprezentacija</t>
  </si>
  <si>
    <t>423900Ostale opšte usluge</t>
  </si>
  <si>
    <t>424000SPECIJALIZOV USL</t>
  </si>
  <si>
    <t>424200 Usluge obraz. Kulture</t>
  </si>
  <si>
    <t>424600 očuvanje život sredine</t>
  </si>
  <si>
    <t>424300 dopunski–spec.Usluge</t>
  </si>
  <si>
    <t>425000 TEKUĆE POPR.ODRŽ</t>
  </si>
  <si>
    <t>426400 Materijal za saobraćaj</t>
  </si>
  <si>
    <t xml:space="preserve">426900 Materijal za specijalne </t>
  </si>
  <si>
    <t xml:space="preserve">425100Tekuce održ. zgrada  </t>
  </si>
  <si>
    <t>425200Tek održav opreme</t>
  </si>
  <si>
    <t>426100  Administrativni mat</t>
  </si>
  <si>
    <t>426300Mat. za obrazo.i usav</t>
  </si>
  <si>
    <t>4269116 mat za posebne nam</t>
  </si>
  <si>
    <t>480000 OSTALI RASHODI</t>
  </si>
  <si>
    <t xml:space="preserve">KOREKCIJA DEFICITA </t>
  </si>
  <si>
    <t>444100 NEG.KURSNE RAZ</t>
  </si>
  <si>
    <t>430000 UPOTREBA OSN.  SR</t>
  </si>
  <si>
    <t>426822  Namirnice za priprem  hrane</t>
  </si>
  <si>
    <t>426700   Medicinski i laboratori mat</t>
  </si>
  <si>
    <r>
      <t>412000 SOC. DOPR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TERET POSLODAV</t>
    </r>
  </si>
  <si>
    <t>811122 PRIMANJA OD PROD STAN</t>
  </si>
  <si>
    <t>426800  Materijal za domać.i ugostitelj</t>
  </si>
  <si>
    <t>422100 Služneni put u zemlji</t>
  </si>
  <si>
    <t>416000 Nagrade, Upravni odbor</t>
  </si>
  <si>
    <t>414400 Pomoć za lečenje i rehabil</t>
  </si>
  <si>
    <t>741410 PRIHOD OD OSIGURANJA</t>
  </si>
  <si>
    <t xml:space="preserve">732000  D O N A C I J A </t>
  </si>
  <si>
    <t xml:space="preserve"> 421324   Odvoz smeća</t>
  </si>
  <si>
    <t>425200 Tekuće održavanje-OSTALO</t>
  </si>
  <si>
    <t>4269114 Материјал за посебне нам</t>
  </si>
  <si>
    <t xml:space="preserve">NAMEN. RASPOREĐ DOBITI </t>
  </si>
  <si>
    <t>SOPSTV.  PRIHOD</t>
  </si>
  <si>
    <t>RFZO</t>
  </si>
  <si>
    <t>BUŽET</t>
  </si>
  <si>
    <t xml:space="preserve">   420000   KORIŠĆENJE USL /ROBA</t>
  </si>
  <si>
    <t>DONACIJA</t>
  </si>
  <si>
    <t>421919 Остали трошкови</t>
  </si>
  <si>
    <t>7721132 Mem.stavke- porodilje</t>
  </si>
  <si>
    <t>511300 IZDACI ZA INVESTICIONO ODRŽAVANJE OBJEKTA</t>
  </si>
  <si>
    <t>485100 Naknada za neiskor. GO</t>
  </si>
  <si>
    <t>512200 Administrativna oprem</t>
  </si>
  <si>
    <t>512500 Medicinska i laboratorijska oprema</t>
  </si>
  <si>
    <t>744100 Tekuci dob.transferi</t>
  </si>
  <si>
    <t>TEKUĆI IZDACI</t>
  </si>
  <si>
    <t>482300 Novčane kazne</t>
  </si>
  <si>
    <t>424900 Ostale specijalizova usluge</t>
  </si>
  <si>
    <t>BROJ:</t>
  </si>
  <si>
    <t>511400 PROJEKTNO PLANIRANJE</t>
  </si>
  <si>
    <t>513100 OSTALE NEKRETNINE I OPREMA</t>
  </si>
  <si>
    <t>NOVOGODIŠNJI PAKETIĆI 413142</t>
  </si>
  <si>
    <t>512900 OPREMA ZA PROIZV. MOTORNA I NEMOTORNA</t>
  </si>
  <si>
    <t>PREDSEDNIK UPRAVNOG ODBORA</t>
  </si>
  <si>
    <t>Doc.dr Sofija Glumac</t>
  </si>
  <si>
    <t>515100 NEMATERIJAL IMOV. SOFTVER</t>
  </si>
  <si>
    <t>REBALANS I FINANSIJSKOG PLANA 2020</t>
  </si>
  <si>
    <t xml:space="preserve">1. SREDSTVA OD  RFZO PLANIRANA SU U VISINI UGOVORENIH SREDSTAVA UVEĆANIH ZA PLANIRANE TROŠKOVE OTPREMNINA, JUBILARNIH NAGRADA I POGREBNIH </t>
  </si>
  <si>
    <t>DATUM 31.12.2020.</t>
  </si>
  <si>
    <t xml:space="preserve"> REBALANS II FINANSIJSKOG PLANA 2020</t>
  </si>
  <si>
    <t>REBALANS II FINANSIJSKOG PLANA 2020</t>
  </si>
  <si>
    <t>421600 Закуп простора и опреме</t>
  </si>
  <si>
    <t>425100  REMONT KOTLARNICE (425116)</t>
  </si>
  <si>
    <t xml:space="preserve"> </t>
  </si>
  <si>
    <t>444200 KAZNE ZA KAŠNJENJE</t>
  </si>
  <si>
    <r>
      <t>TROŠKOVA U IZNOSU OD 11.832</t>
    </r>
    <r>
      <rPr>
        <b/>
        <sz val="11"/>
        <color indexed="10"/>
        <rFont val="Times New Roman"/>
        <family val="1"/>
      </rPr>
      <t>.</t>
    </r>
    <r>
      <rPr>
        <b/>
        <sz val="11"/>
        <rFont val="Times New Roman"/>
        <family val="1"/>
      </rPr>
      <t xml:space="preserve">000 </t>
    </r>
    <r>
      <rPr>
        <b/>
        <sz val="11"/>
        <rFont val="Times New Roman"/>
        <family val="1"/>
      </rPr>
      <t>DINARA, A RASHODI DO IZNOSA SREDSTAVA ZA TE NAMENE U PREDRAČUNU ZA 2020.</t>
    </r>
  </si>
</sst>
</file>

<file path=xl/styles.xml><?xml version="1.0" encoding="utf-8"?>
<styleSheet xmlns="http://schemas.openxmlformats.org/spreadsheetml/2006/main">
  <numFmts count="2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#"/>
  </numFmts>
  <fonts count="35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sz val="8"/>
      <name val="Arial"/>
      <family val="0"/>
    </font>
    <font>
      <b/>
      <sz val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12"/>
      <name val="Arial"/>
      <family val="0"/>
    </font>
    <font>
      <b/>
      <i/>
      <sz val="12"/>
      <name val="Arial"/>
      <family val="2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10"/>
      <name val="Arial"/>
      <family val="0"/>
    </font>
    <font>
      <b/>
      <sz val="12"/>
      <color indexed="10"/>
      <name val="Arial"/>
      <family val="0"/>
    </font>
    <font>
      <b/>
      <sz val="11"/>
      <color indexed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20" fillId="3" borderId="0" applyNumberFormat="0" applyBorder="0" applyAlignment="0" applyProtection="0"/>
    <xf numFmtId="0" fontId="24" fillId="20" borderId="1" applyNumberFormat="0" applyAlignment="0" applyProtection="0"/>
    <xf numFmtId="0" fontId="26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2" fillId="7" borderId="1" applyNumberFormat="0" applyAlignment="0" applyProtection="0"/>
    <xf numFmtId="0" fontId="25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7" fillId="0" borderId="12" xfId="0" applyFont="1" applyBorder="1" applyAlignment="1">
      <alignment horizontal="right" vertical="top" wrapText="1"/>
    </xf>
    <xf numFmtId="3" fontId="2" fillId="0" borderId="13" xfId="0" applyNumberFormat="1" applyFont="1" applyBorder="1" applyAlignment="1">
      <alignment horizontal="right" vertical="top" wrapText="1"/>
    </xf>
    <xf numFmtId="3" fontId="2" fillId="0" borderId="14" xfId="0" applyNumberFormat="1" applyFont="1" applyBorder="1" applyAlignment="1">
      <alignment horizontal="right" vertical="top" wrapText="1"/>
    </xf>
    <xf numFmtId="3" fontId="12" fillId="0" borderId="14" xfId="0" applyNumberFormat="1" applyFont="1" applyBorder="1" applyAlignment="1">
      <alignment/>
    </xf>
    <xf numFmtId="3" fontId="6" fillId="0" borderId="14" xfId="0" applyNumberFormat="1" applyFont="1" applyBorder="1" applyAlignment="1">
      <alignment/>
    </xf>
    <xf numFmtId="3" fontId="6" fillId="0" borderId="14" xfId="0" applyNumberFormat="1" applyFont="1" applyFill="1" applyBorder="1" applyAlignment="1">
      <alignment/>
    </xf>
    <xf numFmtId="0" fontId="12" fillId="0" borderId="14" xfId="0" applyFont="1" applyBorder="1" applyAlignment="1">
      <alignment/>
    </xf>
    <xf numFmtId="0" fontId="6" fillId="0" borderId="14" xfId="0" applyFont="1" applyBorder="1" applyAlignment="1">
      <alignment/>
    </xf>
    <xf numFmtId="3" fontId="12" fillId="0" borderId="14" xfId="0" applyNumberFormat="1" applyFont="1" applyFill="1" applyBorder="1" applyAlignment="1">
      <alignment/>
    </xf>
    <xf numFmtId="3" fontId="4" fillId="0" borderId="15" xfId="0" applyNumberFormat="1" applyFont="1" applyBorder="1" applyAlignment="1">
      <alignment horizontal="right" vertical="top" wrapText="1"/>
    </xf>
    <xf numFmtId="3" fontId="6" fillId="0" borderId="13" xfId="0" applyNumberFormat="1" applyFont="1" applyBorder="1" applyAlignment="1">
      <alignment horizontal="right" vertical="top" wrapText="1"/>
    </xf>
    <xf numFmtId="3" fontId="6" fillId="0" borderId="15" xfId="0" applyNumberFormat="1" applyFont="1" applyBorder="1" applyAlignment="1">
      <alignment horizontal="right" vertical="top" wrapText="1"/>
    </xf>
    <xf numFmtId="3" fontId="13" fillId="0" borderId="16" xfId="0" applyNumberFormat="1" applyFont="1" applyBorder="1" applyAlignment="1">
      <alignment horizontal="right" vertical="top" wrapText="1"/>
    </xf>
    <xf numFmtId="3" fontId="13" fillId="0" borderId="13" xfId="0" applyNumberFormat="1" applyFont="1" applyBorder="1" applyAlignment="1">
      <alignment horizontal="right" vertical="top" wrapText="1"/>
    </xf>
    <xf numFmtId="3" fontId="13" fillId="0" borderId="15" xfId="0" applyNumberFormat="1" applyFont="1" applyBorder="1" applyAlignment="1">
      <alignment horizontal="right" vertical="top" wrapText="1"/>
    </xf>
    <xf numFmtId="3" fontId="13" fillId="0" borderId="14" xfId="0" applyNumberFormat="1" applyFont="1" applyBorder="1" applyAlignment="1">
      <alignment horizontal="right" vertical="top" wrapText="1"/>
    </xf>
    <xf numFmtId="3" fontId="6" fillId="0" borderId="14" xfId="0" applyNumberFormat="1" applyFont="1" applyBorder="1" applyAlignment="1">
      <alignment horizontal="right" vertical="top" wrapText="1"/>
    </xf>
    <xf numFmtId="3" fontId="12" fillId="0" borderId="14" xfId="0" applyNumberFormat="1" applyFont="1" applyBorder="1" applyAlignment="1">
      <alignment/>
    </xf>
    <xf numFmtId="3" fontId="12" fillId="0" borderId="17" xfId="0" applyNumberFormat="1" applyFont="1" applyBorder="1" applyAlignment="1">
      <alignment/>
    </xf>
    <xf numFmtId="0" fontId="1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3" fontId="2" fillId="0" borderId="20" xfId="0" applyNumberFormat="1" applyFont="1" applyBorder="1" applyAlignment="1">
      <alignment horizontal="right" vertical="top" wrapText="1"/>
    </xf>
    <xf numFmtId="3" fontId="2" fillId="0" borderId="19" xfId="0" applyNumberFormat="1" applyFont="1" applyBorder="1" applyAlignment="1">
      <alignment horizontal="right" vertical="top" wrapText="1"/>
    </xf>
    <xf numFmtId="0" fontId="14" fillId="0" borderId="21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1" fillId="0" borderId="24" xfId="0" applyFont="1" applyBorder="1" applyAlignment="1">
      <alignment/>
    </xf>
    <xf numFmtId="3" fontId="0" fillId="0" borderId="24" xfId="0" applyNumberFormat="1" applyBorder="1" applyAlignment="1">
      <alignment/>
    </xf>
    <xf numFmtId="0" fontId="0" fillId="0" borderId="21" xfId="0" applyBorder="1" applyAlignment="1">
      <alignment/>
    </xf>
    <xf numFmtId="3" fontId="12" fillId="0" borderId="25" xfId="0" applyNumberFormat="1" applyFont="1" applyBorder="1" applyAlignment="1">
      <alignment/>
    </xf>
    <xf numFmtId="0" fontId="12" fillId="0" borderId="25" xfId="0" applyFont="1" applyBorder="1" applyAlignment="1">
      <alignment/>
    </xf>
    <xf numFmtId="0" fontId="0" fillId="0" borderId="26" xfId="0" applyBorder="1" applyAlignment="1">
      <alignment/>
    </xf>
    <xf numFmtId="0" fontId="12" fillId="0" borderId="17" xfId="0" applyFont="1" applyBorder="1" applyAlignment="1">
      <alignment/>
    </xf>
    <xf numFmtId="3" fontId="6" fillId="0" borderId="27" xfId="0" applyNumberFormat="1" applyFont="1" applyBorder="1" applyAlignment="1">
      <alignment/>
    </xf>
    <xf numFmtId="3" fontId="6" fillId="0" borderId="28" xfId="0" applyNumberFormat="1" applyFont="1" applyBorder="1" applyAlignment="1">
      <alignment/>
    </xf>
    <xf numFmtId="3" fontId="6" fillId="0" borderId="29" xfId="0" applyNumberFormat="1" applyFont="1" applyFill="1" applyBorder="1" applyAlignment="1">
      <alignment horizontal="right" vertical="top" wrapText="1"/>
    </xf>
    <xf numFmtId="3" fontId="6" fillId="0" borderId="30" xfId="0" applyNumberFormat="1" applyFont="1" applyFill="1" applyBorder="1" applyAlignment="1">
      <alignment horizontal="right" vertical="top" wrapText="1"/>
    </xf>
    <xf numFmtId="3" fontId="6" fillId="0" borderId="31" xfId="0" applyNumberFormat="1" applyFont="1" applyFill="1" applyBorder="1" applyAlignment="1">
      <alignment horizontal="right" vertical="top" wrapText="1"/>
    </xf>
    <xf numFmtId="3" fontId="12" fillId="0" borderId="32" xfId="0" applyNumberFormat="1" applyFont="1" applyBorder="1" applyAlignment="1">
      <alignment/>
    </xf>
    <xf numFmtId="0" fontId="0" fillId="0" borderId="33" xfId="0" applyFont="1" applyBorder="1" applyAlignment="1">
      <alignment/>
    </xf>
    <xf numFmtId="3" fontId="12" fillId="0" borderId="14" xfId="0" applyNumberFormat="1" applyFont="1" applyFill="1" applyBorder="1" applyAlignment="1">
      <alignment/>
    </xf>
    <xf numFmtId="3" fontId="12" fillId="0" borderId="24" xfId="0" applyNumberFormat="1" applyFont="1" applyBorder="1" applyAlignment="1">
      <alignment/>
    </xf>
    <xf numFmtId="0" fontId="0" fillId="0" borderId="24" xfId="0" applyFont="1" applyBorder="1" applyAlignment="1">
      <alignment/>
    </xf>
    <xf numFmtId="0" fontId="0" fillId="0" borderId="0" xfId="0" applyFont="1" applyAlignment="1">
      <alignment/>
    </xf>
    <xf numFmtId="3" fontId="2" fillId="0" borderId="34" xfId="0" applyNumberFormat="1" applyFont="1" applyFill="1" applyBorder="1" applyAlignment="1">
      <alignment horizontal="right" vertical="top" wrapText="1"/>
    </xf>
    <xf numFmtId="3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3" fontId="13" fillId="0" borderId="35" xfId="0" applyNumberFormat="1" applyFont="1" applyBorder="1" applyAlignment="1">
      <alignment horizontal="right" vertical="top" wrapText="1"/>
    </xf>
    <xf numFmtId="3" fontId="2" fillId="0" borderId="34" xfId="0" applyNumberFormat="1" applyFont="1" applyBorder="1" applyAlignment="1">
      <alignment horizontal="right" vertical="top" wrapText="1"/>
    </xf>
    <xf numFmtId="3" fontId="13" fillId="0" borderId="34" xfId="0" applyNumberFormat="1" applyFont="1" applyBorder="1" applyAlignment="1">
      <alignment horizontal="right" vertical="top" wrapText="1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3" fontId="6" fillId="0" borderId="38" xfId="0" applyNumberFormat="1" applyFont="1" applyBorder="1" applyAlignment="1">
      <alignment/>
    </xf>
    <xf numFmtId="3" fontId="6" fillId="0" borderId="35" xfId="0" applyNumberFormat="1" applyFont="1" applyBorder="1" applyAlignment="1">
      <alignment horizontal="right" vertical="top" wrapText="1"/>
    </xf>
    <xf numFmtId="3" fontId="13" fillId="0" borderId="37" xfId="0" applyNumberFormat="1" applyFont="1" applyBorder="1" applyAlignment="1">
      <alignment horizontal="right" vertical="top" wrapText="1"/>
    </xf>
    <xf numFmtId="3" fontId="6" fillId="0" borderId="37" xfId="0" applyNumberFormat="1" applyFont="1" applyBorder="1" applyAlignment="1">
      <alignment horizontal="right" vertical="top" wrapText="1"/>
    </xf>
    <xf numFmtId="3" fontId="13" fillId="0" borderId="39" xfId="0" applyNumberFormat="1" applyFont="1" applyBorder="1" applyAlignment="1">
      <alignment horizontal="right" vertical="top" wrapText="1"/>
    </xf>
    <xf numFmtId="3" fontId="6" fillId="0" borderId="37" xfId="0" applyNumberFormat="1" applyFont="1" applyBorder="1" applyAlignment="1">
      <alignment/>
    </xf>
    <xf numFmtId="0" fontId="2" fillId="0" borderId="40" xfId="0" applyFont="1" applyBorder="1" applyAlignment="1">
      <alignment horizontal="center" vertical="top" wrapText="1"/>
    </xf>
    <xf numFmtId="0" fontId="1" fillId="0" borderId="41" xfId="0" applyFont="1" applyBorder="1" applyAlignment="1">
      <alignment horizontal="center" vertical="top" wrapText="1"/>
    </xf>
    <xf numFmtId="0" fontId="0" fillId="0" borderId="42" xfId="0" applyBorder="1" applyAlignment="1">
      <alignment/>
    </xf>
    <xf numFmtId="3" fontId="12" fillId="0" borderId="43" xfId="0" applyNumberFormat="1" applyFont="1" applyBorder="1" applyAlignment="1">
      <alignment/>
    </xf>
    <xf numFmtId="0" fontId="12" fillId="0" borderId="43" xfId="0" applyFont="1" applyBorder="1" applyAlignment="1">
      <alignment/>
    </xf>
    <xf numFmtId="0" fontId="0" fillId="0" borderId="0" xfId="0" applyBorder="1" applyAlignment="1">
      <alignment/>
    </xf>
    <xf numFmtId="3" fontId="2" fillId="0" borderId="39" xfId="0" applyNumberFormat="1" applyFont="1" applyFill="1" applyBorder="1" applyAlignment="1">
      <alignment horizontal="right" vertical="top" wrapText="1"/>
    </xf>
    <xf numFmtId="3" fontId="2" fillId="0" borderId="17" xfId="0" applyNumberFormat="1" applyFont="1" applyBorder="1" applyAlignment="1">
      <alignment horizontal="right" vertical="top" wrapText="1"/>
    </xf>
    <xf numFmtId="3" fontId="6" fillId="0" borderId="44" xfId="0" applyNumberFormat="1" applyFont="1" applyBorder="1" applyAlignment="1">
      <alignment/>
    </xf>
    <xf numFmtId="0" fontId="6" fillId="0" borderId="14" xfId="0" applyFont="1" applyBorder="1" applyAlignment="1">
      <alignment/>
    </xf>
    <xf numFmtId="3" fontId="6" fillId="0" borderId="14" xfId="0" applyNumberFormat="1" applyFont="1" applyBorder="1" applyAlignment="1">
      <alignment/>
    </xf>
    <xf numFmtId="3" fontId="12" fillId="0" borderId="34" xfId="0" applyNumberFormat="1" applyFont="1" applyBorder="1" applyAlignment="1">
      <alignment/>
    </xf>
    <xf numFmtId="0" fontId="12" fillId="0" borderId="34" xfId="0" applyFont="1" applyBorder="1" applyAlignment="1">
      <alignment/>
    </xf>
    <xf numFmtId="184" fontId="10" fillId="0" borderId="14" xfId="0" applyNumberFormat="1" applyFont="1" applyBorder="1" applyAlignment="1" applyProtection="1">
      <alignment horizontal="right" wrapText="1"/>
      <protection locked="0"/>
    </xf>
    <xf numFmtId="184" fontId="10" fillId="0" borderId="24" xfId="0" applyNumberFormat="1" applyFont="1" applyBorder="1" applyAlignment="1" applyProtection="1">
      <alignment horizontal="right" wrapText="1"/>
      <protection locked="0"/>
    </xf>
    <xf numFmtId="3" fontId="32" fillId="0" borderId="14" xfId="0" applyNumberFormat="1" applyFont="1" applyBorder="1" applyAlignment="1">
      <alignment/>
    </xf>
    <xf numFmtId="3" fontId="12" fillId="0" borderId="0" xfId="0" applyNumberFormat="1" applyFont="1" applyAlignment="1">
      <alignment/>
    </xf>
    <xf numFmtId="0" fontId="12" fillId="0" borderId="0" xfId="0" applyFont="1" applyAlignment="1">
      <alignment/>
    </xf>
    <xf numFmtId="3" fontId="6" fillId="0" borderId="14" xfId="0" applyNumberFormat="1" applyFont="1" applyFill="1" applyBorder="1" applyAlignment="1">
      <alignment/>
    </xf>
    <xf numFmtId="0" fontId="7" fillId="0" borderId="0" xfId="0" applyFont="1" applyAlignment="1">
      <alignment/>
    </xf>
    <xf numFmtId="3" fontId="6" fillId="0" borderId="45" xfId="0" applyNumberFormat="1" applyFont="1" applyBorder="1" applyAlignment="1">
      <alignment horizontal="right" vertical="top" wrapText="1"/>
    </xf>
    <xf numFmtId="3" fontId="2" fillId="0" borderId="14" xfId="0" applyNumberFormat="1" applyFont="1" applyFill="1" applyBorder="1" applyAlignment="1">
      <alignment horizontal="right" vertical="top" wrapText="1"/>
    </xf>
    <xf numFmtId="3" fontId="33" fillId="0" borderId="14" xfId="0" applyNumberFormat="1" applyFont="1" applyBorder="1" applyAlignment="1">
      <alignment/>
    </xf>
    <xf numFmtId="3" fontId="6" fillId="0" borderId="43" xfId="0" applyNumberFormat="1" applyFont="1" applyFill="1" applyBorder="1" applyAlignment="1">
      <alignment horizontal="right" vertical="top" wrapText="1"/>
    </xf>
    <xf numFmtId="3" fontId="6" fillId="0" borderId="28" xfId="0" applyNumberFormat="1" applyFont="1" applyFill="1" applyBorder="1" applyAlignment="1">
      <alignment horizontal="right" vertical="top" wrapText="1"/>
    </xf>
    <xf numFmtId="3" fontId="6" fillId="0" borderId="34" xfId="0" applyNumberFormat="1" applyFont="1" applyBorder="1" applyAlignment="1">
      <alignment horizontal="right" vertical="top" wrapText="1"/>
    </xf>
    <xf numFmtId="0" fontId="7" fillId="0" borderId="46" xfId="0" applyFont="1" applyBorder="1" applyAlignment="1">
      <alignment vertical="top" wrapText="1"/>
    </xf>
    <xf numFmtId="0" fontId="7" fillId="0" borderId="46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right" vertical="top" wrapText="1"/>
    </xf>
    <xf numFmtId="0" fontId="10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8" fillId="0" borderId="46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left" vertical="top" wrapText="1"/>
    </xf>
    <xf numFmtId="0" fontId="10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10" fillId="0" borderId="46" xfId="0" applyFont="1" applyBorder="1" applyAlignment="1">
      <alignment vertical="top" wrapText="1"/>
    </xf>
    <xf numFmtId="0" fontId="3" fillId="0" borderId="47" xfId="0" applyFont="1" applyBorder="1" applyAlignment="1">
      <alignment vertical="top" wrapText="1"/>
    </xf>
    <xf numFmtId="0" fontId="3" fillId="0" borderId="20" xfId="0" applyFont="1" applyBorder="1" applyAlignment="1">
      <alignment vertical="top" wrapText="1"/>
    </xf>
    <xf numFmtId="0" fontId="2" fillId="0" borderId="10" xfId="0" applyFont="1" applyBorder="1" applyAlignment="1">
      <alignment horizontal="right" vertical="top" wrapText="1"/>
    </xf>
    <xf numFmtId="0" fontId="7" fillId="0" borderId="46" xfId="0" applyFont="1" applyBorder="1" applyAlignment="1">
      <alignment horizontal="right" vertical="top" wrapText="1"/>
    </xf>
    <xf numFmtId="3" fontId="32" fillId="0" borderId="14" xfId="0" applyNumberFormat="1" applyFont="1" applyBorder="1" applyAlignment="1">
      <alignment/>
    </xf>
    <xf numFmtId="0" fontId="32" fillId="0" borderId="14" xfId="0" applyFont="1" applyBorder="1" applyAlignment="1">
      <alignment/>
    </xf>
    <xf numFmtId="0" fontId="32" fillId="0" borderId="14" xfId="0" applyFont="1" applyBorder="1" applyAlignment="1">
      <alignment/>
    </xf>
    <xf numFmtId="3" fontId="32" fillId="0" borderId="14" xfId="0" applyNumberFormat="1" applyFont="1" applyFill="1" applyBorder="1" applyAlignment="1">
      <alignment/>
    </xf>
    <xf numFmtId="3" fontId="32" fillId="0" borderId="0" xfId="0" applyNumberFormat="1" applyFont="1" applyAlignment="1">
      <alignment/>
    </xf>
    <xf numFmtId="0" fontId="12" fillId="0" borderId="24" xfId="0" applyFont="1" applyBorder="1" applyAlignment="1">
      <alignment/>
    </xf>
    <xf numFmtId="0" fontId="0" fillId="0" borderId="24" xfId="0" applyFont="1" applyBorder="1" applyAlignment="1">
      <alignment/>
    </xf>
    <xf numFmtId="0" fontId="12" fillId="0" borderId="14" xfId="0" applyFont="1" applyBorder="1" applyAlignment="1">
      <alignment/>
    </xf>
    <xf numFmtId="0" fontId="12" fillId="0" borderId="24" xfId="0" applyFont="1" applyBorder="1" applyAlignment="1">
      <alignment/>
    </xf>
    <xf numFmtId="0" fontId="6" fillId="0" borderId="0" xfId="0" applyFont="1" applyAlignment="1">
      <alignment horizontal="center"/>
    </xf>
    <xf numFmtId="0" fontId="11" fillId="0" borderId="48" xfId="0" applyFont="1" applyBorder="1" applyAlignment="1">
      <alignment horizontal="center"/>
    </xf>
    <xf numFmtId="0" fontId="11" fillId="0" borderId="49" xfId="0" applyFont="1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28"/>
  <sheetViews>
    <sheetView tabSelected="1" view="pageBreakPreview" zoomScaleSheetLayoutView="100" zoomScalePageLayoutView="0" workbookViewId="0" topLeftCell="A1">
      <pane xSplit="1" ySplit="11" topLeftCell="B54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C126" sqref="C126"/>
    </sheetView>
  </sheetViews>
  <sheetFormatPr defaultColWidth="9.140625" defaultRowHeight="12.75"/>
  <cols>
    <col min="1" max="1" width="37.421875" style="0" customWidth="1"/>
    <col min="2" max="2" width="21.28125" style="0" customWidth="1"/>
    <col min="3" max="3" width="18.28125" style="0" customWidth="1"/>
    <col min="4" max="4" width="16.7109375" style="0" customWidth="1"/>
    <col min="5" max="5" width="17.00390625" style="0" customWidth="1"/>
    <col min="6" max="6" width="12.140625" style="0" customWidth="1"/>
    <col min="7" max="7" width="17.421875" style="0" customWidth="1"/>
    <col min="8" max="8" width="16.8515625" style="0" customWidth="1"/>
    <col min="9" max="9" width="14.8515625" style="0" customWidth="1"/>
    <col min="10" max="10" width="17.421875" style="0" customWidth="1"/>
    <col min="11" max="11" width="11.57421875" style="0" customWidth="1"/>
  </cols>
  <sheetData>
    <row r="2" ht="15.75">
      <c r="A2" s="1" t="s">
        <v>0</v>
      </c>
    </row>
    <row r="3" ht="15.75">
      <c r="A3" s="1" t="s">
        <v>1</v>
      </c>
    </row>
    <row r="4" ht="15.75">
      <c r="A4" s="2" t="s">
        <v>2</v>
      </c>
    </row>
    <row r="5" ht="15.75">
      <c r="A5" s="2" t="s">
        <v>117</v>
      </c>
    </row>
    <row r="6" ht="15.75">
      <c r="A6" s="2" t="s">
        <v>107</v>
      </c>
    </row>
    <row r="7" spans="1:10" ht="15.75">
      <c r="A7" s="120" t="s">
        <v>118</v>
      </c>
      <c r="B7" s="120"/>
      <c r="C7" s="120"/>
      <c r="D7" s="120"/>
      <c r="E7" s="120"/>
      <c r="F7" s="120"/>
      <c r="G7" s="120"/>
      <c r="H7" s="120"/>
      <c r="I7" s="120"/>
      <c r="J7" s="120"/>
    </row>
    <row r="8" ht="16.5" thickBot="1">
      <c r="A8" s="1"/>
    </row>
    <row r="9" spans="1:11" ht="15.75">
      <c r="A9" s="4" t="s">
        <v>3</v>
      </c>
      <c r="B9" s="121" t="s">
        <v>115</v>
      </c>
      <c r="C9" s="121"/>
      <c r="D9" s="121"/>
      <c r="E9" s="121"/>
      <c r="F9" s="122"/>
      <c r="G9" s="121" t="s">
        <v>119</v>
      </c>
      <c r="H9" s="121"/>
      <c r="I9" s="121"/>
      <c r="J9" s="121"/>
      <c r="K9" s="122"/>
    </row>
    <row r="10" spans="1:11" ht="32.25" thickBot="1">
      <c r="A10" s="3"/>
      <c r="B10" s="64" t="s">
        <v>4</v>
      </c>
      <c r="C10" s="25" t="s">
        <v>93</v>
      </c>
      <c r="D10" s="25" t="s">
        <v>94</v>
      </c>
      <c r="E10" s="25" t="s">
        <v>92</v>
      </c>
      <c r="F10" s="28" t="s">
        <v>96</v>
      </c>
      <c r="G10" s="64" t="s">
        <v>4</v>
      </c>
      <c r="H10" s="25" t="s">
        <v>93</v>
      </c>
      <c r="I10" s="25" t="s">
        <v>94</v>
      </c>
      <c r="J10" s="25" t="s">
        <v>92</v>
      </c>
      <c r="K10" s="28" t="s">
        <v>96</v>
      </c>
    </row>
    <row r="11" spans="1:11" ht="16.5" thickBot="1">
      <c r="A11" s="3">
        <v>1</v>
      </c>
      <c r="B11" s="65">
        <v>6</v>
      </c>
      <c r="C11" s="24">
        <v>7</v>
      </c>
      <c r="D11" s="24">
        <v>8</v>
      </c>
      <c r="E11" s="24">
        <v>9</v>
      </c>
      <c r="F11" s="29">
        <v>10</v>
      </c>
      <c r="G11" s="65">
        <v>6</v>
      </c>
      <c r="H11" s="24">
        <v>7</v>
      </c>
      <c r="I11" s="24">
        <v>8</v>
      </c>
      <c r="J11" s="24">
        <v>9</v>
      </c>
      <c r="K11" s="29">
        <v>10</v>
      </c>
    </row>
    <row r="12" spans="1:11" ht="15.75" thickBot="1">
      <c r="A12" s="90" t="s">
        <v>5</v>
      </c>
      <c r="B12" s="56"/>
      <c r="C12" s="23"/>
      <c r="D12" s="23"/>
      <c r="E12" s="23"/>
      <c r="F12" s="30"/>
      <c r="G12" s="56"/>
      <c r="H12" s="23"/>
      <c r="I12" s="23"/>
      <c r="J12" s="23"/>
      <c r="K12" s="30"/>
    </row>
    <row r="13" spans="1:11" ht="16.5" thickBot="1">
      <c r="A13" s="91" t="s">
        <v>87</v>
      </c>
      <c r="B13" s="50">
        <f>SUM(C13:F13)</f>
        <v>0</v>
      </c>
      <c r="C13" s="8"/>
      <c r="D13" s="8"/>
      <c r="E13" s="8"/>
      <c r="F13" s="31"/>
      <c r="G13" s="50">
        <f aca="true" t="shared" si="0" ref="G13:G26">SUM(H13:K13)</f>
        <v>0</v>
      </c>
      <c r="H13" s="8"/>
      <c r="I13" s="8"/>
      <c r="J13" s="8"/>
      <c r="K13" s="31"/>
    </row>
    <row r="14" spans="1:11" ht="15.75" thickBot="1">
      <c r="A14" s="92" t="s">
        <v>6</v>
      </c>
      <c r="B14" s="57"/>
      <c r="C14" s="8"/>
      <c r="D14" s="8"/>
      <c r="E14" s="8"/>
      <c r="F14" s="31"/>
      <c r="G14" s="57"/>
      <c r="H14" s="8"/>
      <c r="I14" s="8"/>
      <c r="J14" s="8"/>
      <c r="K14" s="31"/>
    </row>
    <row r="15" spans="1:11" ht="16.5" thickBot="1">
      <c r="A15" s="93" t="s">
        <v>86</v>
      </c>
      <c r="B15" s="50">
        <f aca="true" t="shared" si="1" ref="B15:B24">SUM(C15:F15)</f>
        <v>1167000</v>
      </c>
      <c r="C15" s="8">
        <v>850000</v>
      </c>
      <c r="D15" s="8"/>
      <c r="E15" s="8">
        <v>317000</v>
      </c>
      <c r="F15" s="31"/>
      <c r="G15" s="50">
        <f t="shared" si="0"/>
        <v>670000</v>
      </c>
      <c r="H15" s="8">
        <v>550000</v>
      </c>
      <c r="I15" s="8"/>
      <c r="J15" s="8">
        <v>120000</v>
      </c>
      <c r="K15" s="31"/>
    </row>
    <row r="16" spans="1:11" ht="16.5" thickBot="1">
      <c r="A16" s="94" t="s">
        <v>7</v>
      </c>
      <c r="B16" s="50">
        <f t="shared" si="1"/>
        <v>47390000</v>
      </c>
      <c r="C16" s="22"/>
      <c r="D16" s="22"/>
      <c r="E16" s="8">
        <v>47390000</v>
      </c>
      <c r="F16" s="31"/>
      <c r="G16" s="50">
        <f t="shared" si="0"/>
        <v>33520000</v>
      </c>
      <c r="H16" s="22"/>
      <c r="I16" s="22"/>
      <c r="J16" s="8">
        <v>33520000</v>
      </c>
      <c r="K16" s="31"/>
    </row>
    <row r="17" spans="1:11" ht="16.5" thickBot="1">
      <c r="A17" s="95" t="s">
        <v>8</v>
      </c>
      <c r="B17" s="50">
        <f t="shared" si="1"/>
        <v>0</v>
      </c>
      <c r="C17" s="22"/>
      <c r="D17" s="22"/>
      <c r="E17" s="8"/>
      <c r="F17" s="47"/>
      <c r="G17" s="50">
        <f t="shared" si="0"/>
        <v>0</v>
      </c>
      <c r="H17" s="22"/>
      <c r="I17" s="22"/>
      <c r="J17" s="8"/>
      <c r="K17" s="47"/>
    </row>
    <row r="18" spans="1:11" ht="16.5" thickBot="1">
      <c r="A18" s="95" t="s">
        <v>103</v>
      </c>
      <c r="B18" s="50">
        <f t="shared" si="1"/>
        <v>700000</v>
      </c>
      <c r="C18" s="46"/>
      <c r="D18" s="46"/>
      <c r="E18" s="8"/>
      <c r="F18" s="8">
        <v>700000</v>
      </c>
      <c r="G18" s="50">
        <f t="shared" si="0"/>
        <v>488000</v>
      </c>
      <c r="H18" s="46"/>
      <c r="I18" s="46"/>
      <c r="J18" s="8"/>
      <c r="K18" s="8">
        <v>488000</v>
      </c>
    </row>
    <row r="19" spans="1:11" ht="16.5" thickBot="1">
      <c r="A19" s="95" t="s">
        <v>9</v>
      </c>
      <c r="B19" s="50">
        <f t="shared" si="1"/>
        <v>180000</v>
      </c>
      <c r="C19" s="22"/>
      <c r="D19" s="22"/>
      <c r="E19" s="8">
        <v>180000</v>
      </c>
      <c r="F19" s="31"/>
      <c r="G19" s="50">
        <f t="shared" si="0"/>
        <v>100000</v>
      </c>
      <c r="H19" s="22"/>
      <c r="I19" s="22"/>
      <c r="J19" s="8">
        <v>100000</v>
      </c>
      <c r="K19" s="31"/>
    </row>
    <row r="20" spans="1:11" ht="16.5" thickBot="1">
      <c r="A20" s="95"/>
      <c r="B20" s="50">
        <f t="shared" si="1"/>
        <v>0</v>
      </c>
      <c r="C20" s="22"/>
      <c r="D20" s="22"/>
      <c r="E20" s="8"/>
      <c r="F20" s="31"/>
      <c r="G20" s="50">
        <f t="shared" si="0"/>
        <v>0</v>
      </c>
      <c r="H20" s="22"/>
      <c r="I20" s="22"/>
      <c r="J20" s="8"/>
      <c r="K20" s="31"/>
    </row>
    <row r="21" spans="1:11" ht="16.5" thickBot="1">
      <c r="A21" s="96" t="s">
        <v>98</v>
      </c>
      <c r="B21" s="50">
        <f t="shared" si="1"/>
        <v>0</v>
      </c>
      <c r="C21" s="8"/>
      <c r="D21" s="8"/>
      <c r="E21" s="8"/>
      <c r="F21" s="31"/>
      <c r="G21" s="50">
        <f t="shared" si="0"/>
        <v>0</v>
      </c>
      <c r="H21" s="8"/>
      <c r="I21" s="8"/>
      <c r="J21" s="8"/>
      <c r="K21" s="31"/>
    </row>
    <row r="22" spans="1:11" ht="16.5" thickBot="1">
      <c r="A22" s="92" t="s">
        <v>34</v>
      </c>
      <c r="B22" s="50">
        <f t="shared" si="1"/>
        <v>0</v>
      </c>
      <c r="C22" s="35"/>
      <c r="D22" s="35"/>
      <c r="E22" s="35"/>
      <c r="F22" s="31"/>
      <c r="G22" s="50">
        <f t="shared" si="0"/>
        <v>0</v>
      </c>
      <c r="H22" s="35"/>
      <c r="I22" s="35"/>
      <c r="J22" s="35"/>
      <c r="K22" s="31"/>
    </row>
    <row r="23" spans="1:11" ht="16.5" thickBot="1">
      <c r="A23" s="97" t="s">
        <v>10</v>
      </c>
      <c r="B23" s="50">
        <f t="shared" si="1"/>
        <v>0</v>
      </c>
      <c r="C23" s="22"/>
      <c r="D23" s="22"/>
      <c r="E23" s="8"/>
      <c r="F23" s="31"/>
      <c r="G23" s="50">
        <f t="shared" si="0"/>
        <v>0</v>
      </c>
      <c r="H23" s="22"/>
      <c r="I23" s="22"/>
      <c r="J23" s="8"/>
      <c r="K23" s="31"/>
    </row>
    <row r="24" spans="1:11" ht="16.5" thickBot="1">
      <c r="A24" s="95" t="s">
        <v>35</v>
      </c>
      <c r="B24" s="50">
        <f t="shared" si="1"/>
        <v>460610000</v>
      </c>
      <c r="C24" s="22">
        <v>460610000</v>
      </c>
      <c r="D24" s="22"/>
      <c r="E24" s="8"/>
      <c r="F24" s="31"/>
      <c r="G24" s="50">
        <f t="shared" si="0"/>
        <v>500171000</v>
      </c>
      <c r="H24" s="22">
        <v>500171000</v>
      </c>
      <c r="I24" s="22"/>
      <c r="J24" s="8"/>
      <c r="K24" s="31"/>
    </row>
    <row r="25" spans="1:11" ht="16.5" thickBot="1">
      <c r="A25" s="95" t="s">
        <v>36</v>
      </c>
      <c r="B25" s="50">
        <f>SUM(C25:F25)</f>
        <v>1422000</v>
      </c>
      <c r="C25" s="8">
        <v>1422000</v>
      </c>
      <c r="D25" s="8"/>
      <c r="E25" s="8"/>
      <c r="F25" s="31"/>
      <c r="G25" s="50">
        <f>SUM(H25:K25)</f>
        <v>569000</v>
      </c>
      <c r="H25" s="22">
        <v>569000</v>
      </c>
      <c r="I25" s="8"/>
      <c r="J25" s="8"/>
      <c r="K25" s="31"/>
    </row>
    <row r="26" spans="1:11" ht="16.5" thickBot="1">
      <c r="A26" s="97" t="s">
        <v>11</v>
      </c>
      <c r="B26" s="50">
        <f>SUM(C26:F26)</f>
        <v>598449960</v>
      </c>
      <c r="C26" s="35"/>
      <c r="D26" s="35">
        <v>598449960</v>
      </c>
      <c r="E26" s="35"/>
      <c r="F26" s="37"/>
      <c r="G26" s="50">
        <f t="shared" si="0"/>
        <v>6740000</v>
      </c>
      <c r="H26" s="35"/>
      <c r="I26" s="35">
        <v>6740000</v>
      </c>
      <c r="J26" s="35"/>
      <c r="K26" s="37"/>
    </row>
    <row r="27" spans="1:11" ht="16.5" thickBot="1">
      <c r="A27" s="98" t="s">
        <v>12</v>
      </c>
      <c r="B27" s="40">
        <f aca="true" t="shared" si="2" ref="B27:K27">SUM(B13:B26)</f>
        <v>1109918960</v>
      </c>
      <c r="C27" s="39">
        <f t="shared" si="2"/>
        <v>462882000</v>
      </c>
      <c r="D27" s="39">
        <f t="shared" si="2"/>
        <v>598449960</v>
      </c>
      <c r="E27" s="39">
        <f t="shared" si="2"/>
        <v>47887000</v>
      </c>
      <c r="F27" s="40">
        <f t="shared" si="2"/>
        <v>700000</v>
      </c>
      <c r="G27" s="40">
        <f t="shared" si="2"/>
        <v>542258000</v>
      </c>
      <c r="H27" s="39">
        <f t="shared" si="2"/>
        <v>501290000</v>
      </c>
      <c r="I27" s="39">
        <f t="shared" si="2"/>
        <v>6740000</v>
      </c>
      <c r="J27" s="39">
        <f t="shared" si="2"/>
        <v>33740000</v>
      </c>
      <c r="K27" s="40">
        <f t="shared" si="2"/>
        <v>488000</v>
      </c>
    </row>
    <row r="28" spans="1:11" ht="16.5" thickBot="1">
      <c r="A28" s="99" t="s">
        <v>81</v>
      </c>
      <c r="B28" s="87">
        <f>SUM(C28:F28)</f>
        <v>38000</v>
      </c>
      <c r="C28" s="44"/>
      <c r="D28" s="44"/>
      <c r="E28" s="44">
        <v>38000</v>
      </c>
      <c r="F28" s="45"/>
      <c r="G28" s="43">
        <f>SUM(H28:K28)</f>
        <v>70000</v>
      </c>
      <c r="H28" s="44"/>
      <c r="I28" s="44"/>
      <c r="J28" s="44">
        <v>70000</v>
      </c>
      <c r="K28" s="45"/>
    </row>
    <row r="29" spans="1:11" ht="16.5" thickBot="1">
      <c r="A29" s="100" t="s">
        <v>13</v>
      </c>
      <c r="B29" s="88">
        <f aca="true" t="shared" si="3" ref="B29:K29">SUM(B27:B28)</f>
        <v>1109956960</v>
      </c>
      <c r="C29" s="41">
        <f t="shared" si="3"/>
        <v>462882000</v>
      </c>
      <c r="D29" s="41">
        <f t="shared" si="3"/>
        <v>598449960</v>
      </c>
      <c r="E29" s="41">
        <f t="shared" si="3"/>
        <v>47925000</v>
      </c>
      <c r="F29" s="42">
        <f t="shared" si="3"/>
        <v>700000</v>
      </c>
      <c r="G29" s="42">
        <f t="shared" si="3"/>
        <v>542328000</v>
      </c>
      <c r="H29" s="41">
        <f t="shared" si="3"/>
        <v>501290000</v>
      </c>
      <c r="I29" s="41">
        <f t="shared" si="3"/>
        <v>6740000</v>
      </c>
      <c r="J29" s="41">
        <f t="shared" si="3"/>
        <v>33810000</v>
      </c>
      <c r="K29" s="42">
        <f t="shared" si="3"/>
        <v>488000</v>
      </c>
    </row>
    <row r="30" spans="1:11" ht="15.75" thickBot="1">
      <c r="A30" s="101"/>
      <c r="B30" s="56"/>
      <c r="C30" s="44"/>
      <c r="D30" s="38"/>
      <c r="E30" s="38"/>
      <c r="F30" s="30"/>
      <c r="G30" s="56"/>
      <c r="H30" s="44"/>
      <c r="I30" s="38"/>
      <c r="J30" s="38"/>
      <c r="K30" s="30"/>
    </row>
    <row r="31" spans="1:11" ht="15.75" thickBot="1">
      <c r="A31" s="101" t="s">
        <v>14</v>
      </c>
      <c r="B31" s="57"/>
      <c r="C31" s="11"/>
      <c r="D31" s="11"/>
      <c r="E31" s="11"/>
      <c r="F31" s="31"/>
      <c r="G31" s="57"/>
      <c r="H31" s="11"/>
      <c r="I31" s="11"/>
      <c r="J31" s="11"/>
      <c r="K31" s="31"/>
    </row>
    <row r="32" spans="1:11" ht="16.5" thickBot="1">
      <c r="A32" s="102" t="s">
        <v>15</v>
      </c>
      <c r="B32" s="59">
        <f aca="true" t="shared" si="4" ref="B32:K32">SUM(B33:B35,B40:B42)</f>
        <v>407109000</v>
      </c>
      <c r="C32" s="16">
        <f t="shared" si="4"/>
        <v>389047000</v>
      </c>
      <c r="D32" s="15">
        <f t="shared" si="4"/>
        <v>0</v>
      </c>
      <c r="E32" s="16">
        <f t="shared" si="4"/>
        <v>18062000</v>
      </c>
      <c r="F32" s="16">
        <f t="shared" si="4"/>
        <v>0</v>
      </c>
      <c r="G32" s="59">
        <f t="shared" si="4"/>
        <v>431479000</v>
      </c>
      <c r="H32" s="16">
        <f t="shared" si="4"/>
        <v>417113000</v>
      </c>
      <c r="I32" s="15">
        <f t="shared" si="4"/>
        <v>0</v>
      </c>
      <c r="J32" s="16">
        <f t="shared" si="4"/>
        <v>14366000</v>
      </c>
      <c r="K32" s="16">
        <f t="shared" si="4"/>
        <v>0</v>
      </c>
    </row>
    <row r="33" spans="1:11" ht="16.5" thickBot="1">
      <c r="A33" s="92" t="s">
        <v>37</v>
      </c>
      <c r="B33" s="50">
        <f>SUM(C33:F33)</f>
        <v>326517000</v>
      </c>
      <c r="C33" s="9">
        <v>312969000</v>
      </c>
      <c r="D33" s="12"/>
      <c r="E33" s="9">
        <v>13548000</v>
      </c>
      <c r="F33" s="31"/>
      <c r="G33" s="50">
        <f>SUM(H33:K33)</f>
        <v>347683000</v>
      </c>
      <c r="H33" s="9">
        <v>336735000</v>
      </c>
      <c r="I33" s="12"/>
      <c r="J33" s="9">
        <v>10948000</v>
      </c>
      <c r="K33" s="31"/>
    </row>
    <row r="34" spans="1:11" ht="16.5" thickBot="1">
      <c r="A34" s="103" t="s">
        <v>80</v>
      </c>
      <c r="B34" s="50">
        <f>SUM(C34:F34)</f>
        <v>56112000</v>
      </c>
      <c r="C34" s="9">
        <v>53789000</v>
      </c>
      <c r="D34" s="12"/>
      <c r="E34" s="9">
        <v>2323000</v>
      </c>
      <c r="F34" s="31"/>
      <c r="G34" s="50">
        <f>SUM(H34:K34)</f>
        <v>57794000</v>
      </c>
      <c r="H34" s="9">
        <v>55973000</v>
      </c>
      <c r="I34" s="12"/>
      <c r="J34" s="9">
        <v>1821000</v>
      </c>
      <c r="K34" s="31"/>
    </row>
    <row r="35" spans="1:11" ht="16.5" thickBot="1">
      <c r="A35" s="96" t="s">
        <v>47</v>
      </c>
      <c r="B35" s="59">
        <f aca="true" t="shared" si="5" ref="B35:K35">SUM(B36:B39)</f>
        <v>5603000</v>
      </c>
      <c r="C35" s="16">
        <f t="shared" si="5"/>
        <v>5336000</v>
      </c>
      <c r="D35" s="16">
        <f t="shared" si="5"/>
        <v>0</v>
      </c>
      <c r="E35" s="16">
        <f t="shared" si="5"/>
        <v>267000</v>
      </c>
      <c r="F35" s="16">
        <f t="shared" si="5"/>
        <v>0</v>
      </c>
      <c r="G35" s="59">
        <f t="shared" si="5"/>
        <v>8103000</v>
      </c>
      <c r="H35" s="16">
        <f t="shared" si="5"/>
        <v>7938000</v>
      </c>
      <c r="I35" s="16">
        <f t="shared" si="5"/>
        <v>0</v>
      </c>
      <c r="J35" s="16">
        <f t="shared" si="5"/>
        <v>165000</v>
      </c>
      <c r="K35" s="16">
        <f t="shared" si="5"/>
        <v>0</v>
      </c>
    </row>
    <row r="36" spans="1:11" ht="16.5" thickBot="1">
      <c r="A36" s="92" t="s">
        <v>16</v>
      </c>
      <c r="B36" s="50">
        <f aca="true" t="shared" si="6" ref="B36:B42">SUM(C36:F36)</f>
        <v>0</v>
      </c>
      <c r="C36" s="9">
        <v>0</v>
      </c>
      <c r="D36" s="10"/>
      <c r="E36" s="9"/>
      <c r="F36" s="32"/>
      <c r="G36" s="50">
        <f aca="true" t="shared" si="7" ref="G36:G42">SUM(H36:K36)</f>
        <v>0</v>
      </c>
      <c r="H36" s="9">
        <v>0</v>
      </c>
      <c r="I36" s="10"/>
      <c r="J36" s="9"/>
      <c r="K36" s="32"/>
    </row>
    <row r="37" spans="1:11" ht="16.5" thickBot="1">
      <c r="A37" s="95" t="s">
        <v>17</v>
      </c>
      <c r="B37" s="50">
        <f t="shared" si="6"/>
        <v>4976000</v>
      </c>
      <c r="C37" s="9">
        <v>4802000</v>
      </c>
      <c r="D37" s="12"/>
      <c r="E37" s="9">
        <v>174000</v>
      </c>
      <c r="F37" s="32"/>
      <c r="G37" s="50">
        <f t="shared" si="7"/>
        <v>2336000</v>
      </c>
      <c r="H37" s="9">
        <v>2186000</v>
      </c>
      <c r="I37" s="12"/>
      <c r="J37" s="9">
        <v>150000</v>
      </c>
      <c r="K37" s="32"/>
    </row>
    <row r="38" spans="1:11" ht="16.5" thickBot="1">
      <c r="A38" s="95" t="s">
        <v>85</v>
      </c>
      <c r="B38" s="50">
        <f t="shared" si="6"/>
        <v>627000</v>
      </c>
      <c r="C38" s="8">
        <v>534000</v>
      </c>
      <c r="D38" s="11"/>
      <c r="E38" s="8">
        <v>93000</v>
      </c>
      <c r="F38" s="31"/>
      <c r="G38" s="50">
        <f t="shared" si="7"/>
        <v>5767000</v>
      </c>
      <c r="H38" s="8">
        <v>5752000</v>
      </c>
      <c r="I38" s="11"/>
      <c r="J38" s="8">
        <v>15000</v>
      </c>
      <c r="K38" s="31"/>
    </row>
    <row r="39" spans="1:11" ht="16.5" thickBot="1">
      <c r="A39" s="95" t="s">
        <v>38</v>
      </c>
      <c r="B39" s="50">
        <f t="shared" si="6"/>
        <v>0</v>
      </c>
      <c r="C39" s="8"/>
      <c r="D39" s="11"/>
      <c r="E39" s="8"/>
      <c r="F39" s="31"/>
      <c r="G39" s="50">
        <f t="shared" si="7"/>
        <v>0</v>
      </c>
      <c r="H39" s="8"/>
      <c r="I39" s="11"/>
      <c r="J39" s="8"/>
      <c r="K39" s="31"/>
    </row>
    <row r="40" spans="1:11" ht="16.5" thickBot="1">
      <c r="A40" s="95" t="s">
        <v>39</v>
      </c>
      <c r="B40" s="50">
        <f t="shared" si="6"/>
        <v>14225000</v>
      </c>
      <c r="C40" s="9">
        <v>13601000</v>
      </c>
      <c r="D40" s="12"/>
      <c r="E40" s="9">
        <v>624000</v>
      </c>
      <c r="F40" s="31"/>
      <c r="G40" s="50">
        <f t="shared" si="7"/>
        <v>12805000</v>
      </c>
      <c r="H40" s="9">
        <v>12573000</v>
      </c>
      <c r="I40" s="12"/>
      <c r="J40" s="9">
        <v>232000</v>
      </c>
      <c r="K40" s="31"/>
    </row>
    <row r="41" spans="1:11" ht="16.5" thickBot="1">
      <c r="A41" s="95" t="s">
        <v>84</v>
      </c>
      <c r="B41" s="50">
        <f t="shared" si="6"/>
        <v>4152000</v>
      </c>
      <c r="C41" s="8">
        <v>3352000</v>
      </c>
      <c r="D41" s="11"/>
      <c r="E41" s="8">
        <v>800000</v>
      </c>
      <c r="F41" s="31"/>
      <c r="G41" s="50">
        <f t="shared" si="7"/>
        <v>4694000</v>
      </c>
      <c r="H41" s="8">
        <v>3894000</v>
      </c>
      <c r="I41" s="11"/>
      <c r="J41" s="8">
        <v>800000</v>
      </c>
      <c r="K41" s="31"/>
    </row>
    <row r="42" spans="1:11" ht="16.5" thickBot="1">
      <c r="A42" s="95" t="s">
        <v>110</v>
      </c>
      <c r="B42" s="50">
        <f t="shared" si="6"/>
        <v>500000</v>
      </c>
      <c r="C42" s="8"/>
      <c r="D42" s="11"/>
      <c r="E42" s="8">
        <v>500000</v>
      </c>
      <c r="F42" s="33"/>
      <c r="G42" s="50">
        <f t="shared" si="7"/>
        <v>400000</v>
      </c>
      <c r="H42" s="8"/>
      <c r="I42" s="11"/>
      <c r="J42" s="8">
        <v>400000</v>
      </c>
      <c r="K42" s="33"/>
    </row>
    <row r="43" spans="1:11" ht="16.5" customHeight="1" thickBot="1">
      <c r="A43" s="104" t="s">
        <v>95</v>
      </c>
      <c r="B43" s="60">
        <f aca="true" t="shared" si="8" ref="B43:K43">SUM(B44,B58,B61,B69,B74,B79)</f>
        <v>106969000</v>
      </c>
      <c r="C43" s="60">
        <f t="shared" si="8"/>
        <v>73729000</v>
      </c>
      <c r="D43" s="60">
        <f t="shared" si="8"/>
        <v>6600000</v>
      </c>
      <c r="E43" s="60">
        <f t="shared" si="8"/>
        <v>26103000</v>
      </c>
      <c r="F43" s="60">
        <f t="shared" si="8"/>
        <v>537000</v>
      </c>
      <c r="G43" s="60">
        <f t="shared" si="8"/>
        <v>101368300</v>
      </c>
      <c r="H43" s="60">
        <f t="shared" si="8"/>
        <v>84124000</v>
      </c>
      <c r="I43" s="60">
        <f t="shared" si="8"/>
        <v>0</v>
      </c>
      <c r="J43" s="60">
        <f t="shared" si="8"/>
        <v>16820000</v>
      </c>
      <c r="K43" s="60">
        <f t="shared" si="8"/>
        <v>424300</v>
      </c>
    </row>
    <row r="44" spans="1:11" ht="16.5" thickBot="1">
      <c r="A44" s="96" t="s">
        <v>40</v>
      </c>
      <c r="B44" s="61">
        <f aca="true" t="shared" si="9" ref="B44:K44">SUM(B45:B47,B52,B53,B56,B57)</f>
        <v>40889000</v>
      </c>
      <c r="C44" s="61">
        <f t="shared" si="9"/>
        <v>28499000</v>
      </c>
      <c r="D44" s="61">
        <f t="shared" si="9"/>
        <v>0</v>
      </c>
      <c r="E44" s="61">
        <f t="shared" si="9"/>
        <v>12390000</v>
      </c>
      <c r="F44" s="61">
        <f t="shared" si="9"/>
        <v>0</v>
      </c>
      <c r="G44" s="61">
        <f t="shared" si="9"/>
        <v>43415360</v>
      </c>
      <c r="H44" s="61">
        <f t="shared" si="9"/>
        <v>32769000</v>
      </c>
      <c r="I44" s="61">
        <f t="shared" si="9"/>
        <v>0</v>
      </c>
      <c r="J44" s="61">
        <f t="shared" si="9"/>
        <v>10646360</v>
      </c>
      <c r="K44" s="61">
        <f t="shared" si="9"/>
        <v>0</v>
      </c>
    </row>
    <row r="45" spans="1:11" ht="16.5" thickBot="1">
      <c r="A45" s="94" t="s">
        <v>41</v>
      </c>
      <c r="B45" s="50">
        <f>SUM(C45:F45)</f>
        <v>641000</v>
      </c>
      <c r="C45" s="8">
        <v>441000</v>
      </c>
      <c r="D45" s="11"/>
      <c r="E45" s="8">
        <v>200000</v>
      </c>
      <c r="F45" s="31"/>
      <c r="G45" s="50">
        <f aca="true" t="shared" si="10" ref="G45:G57">SUM(H45:K45)</f>
        <v>629000</v>
      </c>
      <c r="H45" s="8">
        <v>515000</v>
      </c>
      <c r="I45" s="11"/>
      <c r="J45" s="8">
        <v>114000</v>
      </c>
      <c r="K45" s="31"/>
    </row>
    <row r="46" spans="1:11" ht="16.5" thickBot="1">
      <c r="A46" s="96" t="s">
        <v>42</v>
      </c>
      <c r="B46" s="50">
        <f>SUM(C46:F46)</f>
        <v>28793000</v>
      </c>
      <c r="C46" s="10">
        <v>17458000</v>
      </c>
      <c r="D46" s="12"/>
      <c r="E46" s="10">
        <v>11335000</v>
      </c>
      <c r="F46" s="31"/>
      <c r="G46" s="50">
        <f t="shared" si="10"/>
        <v>32798000</v>
      </c>
      <c r="H46" s="10">
        <v>22559000</v>
      </c>
      <c r="I46" s="12"/>
      <c r="J46" s="10">
        <v>10239000</v>
      </c>
      <c r="K46" s="31"/>
    </row>
    <row r="47" spans="1:11" ht="16.5" thickBot="1">
      <c r="A47" s="95" t="s">
        <v>43</v>
      </c>
      <c r="B47" s="54">
        <f aca="true" t="shared" si="11" ref="B47:K47">SUM(B48:B51)</f>
        <v>8850000</v>
      </c>
      <c r="C47" s="6">
        <f t="shared" si="11"/>
        <v>8300000</v>
      </c>
      <c r="D47" s="6">
        <f t="shared" si="11"/>
        <v>0</v>
      </c>
      <c r="E47" s="6">
        <f t="shared" si="11"/>
        <v>550000</v>
      </c>
      <c r="F47" s="26">
        <f t="shared" si="11"/>
        <v>0</v>
      </c>
      <c r="G47" s="6">
        <f t="shared" si="11"/>
        <v>7878000</v>
      </c>
      <c r="H47" s="6">
        <f t="shared" si="11"/>
        <v>7601000</v>
      </c>
      <c r="I47" s="6">
        <f t="shared" si="11"/>
        <v>0</v>
      </c>
      <c r="J47" s="6">
        <f t="shared" si="11"/>
        <v>277000</v>
      </c>
      <c r="K47" s="26">
        <f t="shared" si="11"/>
        <v>0</v>
      </c>
    </row>
    <row r="48" spans="1:11" ht="16.5" thickBot="1">
      <c r="A48" s="100" t="s">
        <v>44</v>
      </c>
      <c r="B48" s="50">
        <f>SUM(C48:F48)</f>
        <v>3100000</v>
      </c>
      <c r="C48" s="8">
        <v>2850000</v>
      </c>
      <c r="D48" s="11"/>
      <c r="E48" s="8">
        <v>250000</v>
      </c>
      <c r="F48" s="31"/>
      <c r="G48" s="50">
        <f>SUM(H48:K48)</f>
        <v>2386000</v>
      </c>
      <c r="H48" s="8">
        <v>2109000</v>
      </c>
      <c r="I48" s="11"/>
      <c r="J48" s="8">
        <v>277000</v>
      </c>
      <c r="K48" s="31"/>
    </row>
    <row r="49" spans="1:11" ht="16.5" thickBot="1">
      <c r="A49" s="99" t="s">
        <v>88</v>
      </c>
      <c r="B49" s="50">
        <f>SUM(C49:F49)</f>
        <v>1300000</v>
      </c>
      <c r="C49" s="8">
        <v>1300000</v>
      </c>
      <c r="D49" s="11"/>
      <c r="E49" s="8"/>
      <c r="F49" s="31"/>
      <c r="G49" s="50">
        <f t="shared" si="10"/>
        <v>1378000</v>
      </c>
      <c r="H49" s="8">
        <v>1378000</v>
      </c>
      <c r="I49" s="11"/>
      <c r="J49" s="8"/>
      <c r="K49" s="31"/>
    </row>
    <row r="50" spans="1:11" ht="16.5" thickBot="1">
      <c r="A50" s="100" t="s">
        <v>45</v>
      </c>
      <c r="B50" s="50">
        <f>SUM(C50:F50)</f>
        <v>3550000</v>
      </c>
      <c r="C50" s="8">
        <v>3250000</v>
      </c>
      <c r="D50" s="11"/>
      <c r="E50" s="8">
        <v>300000</v>
      </c>
      <c r="F50" s="31"/>
      <c r="G50" s="50">
        <f t="shared" si="10"/>
        <v>3183000</v>
      </c>
      <c r="H50" s="8">
        <v>3183000</v>
      </c>
      <c r="I50" s="112"/>
      <c r="J50" s="79"/>
      <c r="K50" s="31"/>
    </row>
    <row r="51" spans="1:11" ht="16.5" thickBot="1">
      <c r="A51" s="105" t="s">
        <v>46</v>
      </c>
      <c r="B51" s="50">
        <f>SUM(C51:F51)</f>
        <v>900000</v>
      </c>
      <c r="C51" s="8">
        <v>900000</v>
      </c>
      <c r="D51" s="11"/>
      <c r="E51" s="8"/>
      <c r="F51" s="31"/>
      <c r="G51" s="50">
        <f t="shared" si="10"/>
        <v>931000</v>
      </c>
      <c r="H51" s="8">
        <v>931000</v>
      </c>
      <c r="I51" s="11"/>
      <c r="J51" s="8"/>
      <c r="K51" s="31"/>
    </row>
    <row r="52" spans="1:11" ht="16.5" thickBot="1">
      <c r="A52" s="95" t="s">
        <v>48</v>
      </c>
      <c r="B52" s="50">
        <f>SUM(C52:F52)</f>
        <v>1100000</v>
      </c>
      <c r="C52" s="9">
        <v>900000</v>
      </c>
      <c r="D52" s="12"/>
      <c r="E52" s="9">
        <v>200000</v>
      </c>
      <c r="F52" s="31"/>
      <c r="G52" s="50">
        <f t="shared" si="10"/>
        <v>809400</v>
      </c>
      <c r="H52" s="9">
        <v>804000</v>
      </c>
      <c r="I52" s="12"/>
      <c r="J52" s="9">
        <v>5400</v>
      </c>
      <c r="K52" s="31"/>
    </row>
    <row r="53" spans="1:11" ht="16.5" thickBot="1">
      <c r="A53" s="95" t="s">
        <v>49</v>
      </c>
      <c r="B53" s="54">
        <f>SUM(B54:B57)</f>
        <v>1505000</v>
      </c>
      <c r="C53" s="6">
        <f aca="true" t="shared" si="12" ref="C53:K53">SUM(C54:C55)</f>
        <v>1400000</v>
      </c>
      <c r="D53" s="6">
        <f t="shared" si="12"/>
        <v>0</v>
      </c>
      <c r="E53" s="6">
        <f t="shared" si="12"/>
        <v>105000</v>
      </c>
      <c r="F53" s="6">
        <f t="shared" si="12"/>
        <v>0</v>
      </c>
      <c r="G53" s="6">
        <f t="shared" si="12"/>
        <v>1289960</v>
      </c>
      <c r="H53" s="6">
        <f t="shared" si="12"/>
        <v>1287000</v>
      </c>
      <c r="I53" s="6">
        <f t="shared" si="12"/>
        <v>0</v>
      </c>
      <c r="J53" s="6">
        <f t="shared" si="12"/>
        <v>2960</v>
      </c>
      <c r="K53" s="6">
        <f t="shared" si="12"/>
        <v>0</v>
      </c>
    </row>
    <row r="54" spans="1:11" ht="16.5" thickBot="1">
      <c r="A54" s="105" t="s">
        <v>50</v>
      </c>
      <c r="B54" s="50">
        <f>SUM(C54:F54)</f>
        <v>1285000</v>
      </c>
      <c r="C54" s="22">
        <v>1185000</v>
      </c>
      <c r="D54" s="11"/>
      <c r="E54" s="8">
        <v>100000</v>
      </c>
      <c r="F54" s="31"/>
      <c r="G54" s="50">
        <f t="shared" si="10"/>
        <v>958000</v>
      </c>
      <c r="H54" s="22">
        <v>958000</v>
      </c>
      <c r="I54" s="113"/>
      <c r="J54" s="111"/>
      <c r="K54" s="31"/>
    </row>
    <row r="55" spans="1:11" ht="16.5" thickBot="1">
      <c r="A55" s="105" t="s">
        <v>51</v>
      </c>
      <c r="B55" s="50">
        <f>SUM(C55:F55)</f>
        <v>220000</v>
      </c>
      <c r="C55" s="22">
        <v>215000</v>
      </c>
      <c r="D55" s="11"/>
      <c r="E55" s="8">
        <v>5000</v>
      </c>
      <c r="F55" s="31"/>
      <c r="G55" s="50">
        <f t="shared" si="10"/>
        <v>331960</v>
      </c>
      <c r="H55" s="22">
        <v>329000</v>
      </c>
      <c r="I55" s="113"/>
      <c r="J55" s="22">
        <v>2960</v>
      </c>
      <c r="K55" s="31"/>
    </row>
    <row r="56" spans="1:11" ht="16.5" thickBot="1">
      <c r="A56" s="95" t="s">
        <v>120</v>
      </c>
      <c r="B56" s="50">
        <f>SUM(C56:F56)</f>
        <v>0</v>
      </c>
      <c r="C56" s="9"/>
      <c r="D56" s="11"/>
      <c r="E56" s="8"/>
      <c r="F56" s="31"/>
      <c r="G56" s="50">
        <f>SUM(H56:K56)</f>
        <v>11000</v>
      </c>
      <c r="H56" s="9">
        <v>3000</v>
      </c>
      <c r="I56" s="11"/>
      <c r="J56" s="8">
        <v>8000</v>
      </c>
      <c r="K56" s="31"/>
    </row>
    <row r="57" spans="1:11" ht="16.5" thickBot="1">
      <c r="A57" s="95" t="s">
        <v>97</v>
      </c>
      <c r="B57" s="50">
        <f>SUM(C57:F57)</f>
        <v>0</v>
      </c>
      <c r="C57" s="77"/>
      <c r="D57" s="77"/>
      <c r="E57" s="78"/>
      <c r="F57" s="31"/>
      <c r="G57" s="50">
        <f t="shared" si="10"/>
        <v>0</v>
      </c>
      <c r="H57" s="77"/>
      <c r="I57" s="77"/>
      <c r="J57" s="78"/>
      <c r="K57" s="31"/>
    </row>
    <row r="58" spans="1:11" ht="16.5" thickBot="1">
      <c r="A58" s="102" t="s">
        <v>52</v>
      </c>
      <c r="B58" s="54">
        <f>SUM(B59:B60)</f>
        <v>900000</v>
      </c>
      <c r="C58" s="20"/>
      <c r="D58" s="20"/>
      <c r="E58" s="6">
        <f>SUM(E59:E60)</f>
        <v>900000</v>
      </c>
      <c r="F58" s="31"/>
      <c r="G58" s="54">
        <f>SUM(G59:G60)</f>
        <v>113000</v>
      </c>
      <c r="H58" s="20"/>
      <c r="I58" s="20"/>
      <c r="J58" s="6">
        <f>SUM(J59:J60)</f>
        <v>113000</v>
      </c>
      <c r="K58" s="31"/>
    </row>
    <row r="59" spans="1:11" ht="16.5" thickBot="1">
      <c r="A59" s="96" t="s">
        <v>83</v>
      </c>
      <c r="B59" s="50">
        <f>SUM(C59:F59)</f>
        <v>400000</v>
      </c>
      <c r="C59" s="8"/>
      <c r="D59" s="11"/>
      <c r="E59" s="8">
        <v>400000</v>
      </c>
      <c r="F59" s="31"/>
      <c r="G59" s="50">
        <f>SUM(H59:K59)</f>
        <v>113000</v>
      </c>
      <c r="H59" s="8"/>
      <c r="I59" s="11"/>
      <c r="J59" s="8">
        <v>113000</v>
      </c>
      <c r="K59" s="31"/>
    </row>
    <row r="60" spans="1:11" ht="16.5" thickBot="1">
      <c r="A60" s="95" t="s">
        <v>53</v>
      </c>
      <c r="B60" s="50">
        <f>SUM(C60:F60)</f>
        <v>500000</v>
      </c>
      <c r="C60" s="8"/>
      <c r="D60" s="11"/>
      <c r="E60" s="8">
        <v>500000</v>
      </c>
      <c r="F60" s="31"/>
      <c r="G60" s="50">
        <f>SUM(H60:K60)</f>
        <v>0</v>
      </c>
      <c r="H60" s="8"/>
      <c r="I60" s="11"/>
      <c r="J60" s="8">
        <v>0</v>
      </c>
      <c r="K60" s="31"/>
    </row>
    <row r="61" spans="1:11" ht="16.5" thickBot="1">
      <c r="A61" s="102" t="s">
        <v>54</v>
      </c>
      <c r="B61" s="53">
        <f>SUM(B62:B68)</f>
        <v>9020000</v>
      </c>
      <c r="C61" s="19">
        <f>SUM(C62:C68)</f>
        <v>3750000</v>
      </c>
      <c r="D61" s="19">
        <f>SUM(D62:D68)</f>
        <v>0</v>
      </c>
      <c r="E61" s="19">
        <f>SUM(E62:E68)</f>
        <v>5270000</v>
      </c>
      <c r="F61" s="16">
        <f>SUM(F62:F65)</f>
        <v>0</v>
      </c>
      <c r="G61" s="53">
        <f>SUM(G62:G68)</f>
        <v>7744000</v>
      </c>
      <c r="H61" s="19">
        <f>SUM(H62:H68)</f>
        <v>4562000</v>
      </c>
      <c r="I61" s="19">
        <f>SUM(I62:I68)</f>
        <v>0</v>
      </c>
      <c r="J61" s="19">
        <f>SUM(J62:J68)</f>
        <v>3182000</v>
      </c>
      <c r="K61" s="16">
        <f>SUM(K62:K65)</f>
        <v>0</v>
      </c>
    </row>
    <row r="62" spans="1:11" ht="16.5" thickBot="1">
      <c r="A62" s="95" t="s">
        <v>55</v>
      </c>
      <c r="B62" s="50">
        <f aca="true" t="shared" si="13" ref="B62:B68">SUM(C62:F62)</f>
        <v>0</v>
      </c>
      <c r="C62" s="8"/>
      <c r="D62" s="11"/>
      <c r="E62" s="8"/>
      <c r="F62" s="31"/>
      <c r="G62" s="50">
        <f aca="true" t="shared" si="14" ref="G62:G68">SUM(H62:K62)</f>
        <v>0</v>
      </c>
      <c r="H62" s="8"/>
      <c r="I62" s="11"/>
      <c r="J62" s="8"/>
      <c r="K62" s="31"/>
    </row>
    <row r="63" spans="1:11" ht="16.5" thickBot="1">
      <c r="A63" s="95" t="s">
        <v>56</v>
      </c>
      <c r="B63" s="50">
        <f t="shared" si="13"/>
        <v>2840000</v>
      </c>
      <c r="C63" s="8">
        <v>2100000</v>
      </c>
      <c r="D63" s="11"/>
      <c r="E63" s="8">
        <v>740000</v>
      </c>
      <c r="F63" s="31"/>
      <c r="G63" s="50">
        <f t="shared" si="14"/>
        <v>2552000</v>
      </c>
      <c r="H63" s="8">
        <v>2552000</v>
      </c>
      <c r="I63" s="112"/>
      <c r="J63" s="79"/>
      <c r="K63" s="31"/>
    </row>
    <row r="64" spans="1:11" ht="16.5" thickBot="1">
      <c r="A64" s="95" t="s">
        <v>57</v>
      </c>
      <c r="B64" s="50">
        <f t="shared" si="13"/>
        <v>1550000</v>
      </c>
      <c r="C64" s="8">
        <v>1200000</v>
      </c>
      <c r="D64" s="11"/>
      <c r="E64" s="8">
        <v>350000</v>
      </c>
      <c r="F64" s="47"/>
      <c r="G64" s="50">
        <f t="shared" si="14"/>
        <v>2044000</v>
      </c>
      <c r="H64" s="8">
        <v>1640000</v>
      </c>
      <c r="I64" s="11"/>
      <c r="J64" s="8">
        <v>404000</v>
      </c>
      <c r="K64" s="47"/>
    </row>
    <row r="65" spans="1:11" ht="16.5" thickBot="1">
      <c r="A65" s="95" t="s">
        <v>58</v>
      </c>
      <c r="B65" s="50">
        <f t="shared" si="13"/>
        <v>550000</v>
      </c>
      <c r="C65" s="8">
        <v>450000</v>
      </c>
      <c r="D65" s="11"/>
      <c r="E65" s="8">
        <v>100000</v>
      </c>
      <c r="F65" s="31"/>
      <c r="G65" s="50">
        <f t="shared" si="14"/>
        <v>325000</v>
      </c>
      <c r="H65" s="8">
        <v>312000</v>
      </c>
      <c r="I65" s="11"/>
      <c r="J65" s="8">
        <v>13000</v>
      </c>
      <c r="K65" s="117"/>
    </row>
    <row r="66" spans="1:11" ht="16.5" thickBot="1">
      <c r="A66" s="96" t="s">
        <v>59</v>
      </c>
      <c r="B66" s="50">
        <f t="shared" si="13"/>
        <v>3500000</v>
      </c>
      <c r="C66" s="13"/>
      <c r="D66" s="11"/>
      <c r="E66" s="13">
        <v>3500000</v>
      </c>
      <c r="F66" s="31"/>
      <c r="G66" s="50">
        <f t="shared" si="14"/>
        <v>2431000</v>
      </c>
      <c r="H66" s="13"/>
      <c r="I66" s="11"/>
      <c r="J66" s="13">
        <v>2431000</v>
      </c>
      <c r="K66" s="31"/>
    </row>
    <row r="67" spans="1:11" ht="16.5" thickBot="1">
      <c r="A67" s="96" t="s">
        <v>60</v>
      </c>
      <c r="B67" s="50">
        <f t="shared" si="13"/>
        <v>500000</v>
      </c>
      <c r="C67" s="8"/>
      <c r="D67" s="11"/>
      <c r="E67" s="8">
        <v>500000</v>
      </c>
      <c r="F67" s="31"/>
      <c r="G67" s="50">
        <f t="shared" si="14"/>
        <v>231000</v>
      </c>
      <c r="H67" s="8"/>
      <c r="I67" s="11"/>
      <c r="J67" s="8">
        <v>231000</v>
      </c>
      <c r="K67" s="31"/>
    </row>
    <row r="68" spans="1:11" ht="16.5" thickBot="1">
      <c r="A68" s="96" t="s">
        <v>61</v>
      </c>
      <c r="B68" s="50">
        <f t="shared" si="13"/>
        <v>80000</v>
      </c>
      <c r="C68" s="8"/>
      <c r="D68" s="11"/>
      <c r="E68" s="8">
        <v>80000</v>
      </c>
      <c r="F68" s="31"/>
      <c r="G68" s="50">
        <f t="shared" si="14"/>
        <v>161000</v>
      </c>
      <c r="H68" s="8">
        <v>58000</v>
      </c>
      <c r="I68" s="11"/>
      <c r="J68" s="8">
        <v>103000</v>
      </c>
      <c r="K68" s="31"/>
    </row>
    <row r="69" spans="1:11" ht="16.5" thickBot="1">
      <c r="A69" s="95" t="s">
        <v>62</v>
      </c>
      <c r="B69" s="53">
        <f>SUM(B70:B73)</f>
        <v>600000</v>
      </c>
      <c r="C69" s="19">
        <f>SUM(C70:C73)</f>
        <v>500000</v>
      </c>
      <c r="D69" s="14">
        <f>SUM(D70:D72)</f>
        <v>0</v>
      </c>
      <c r="E69" s="19">
        <f>SUM(E70:E73)</f>
        <v>100000</v>
      </c>
      <c r="F69" s="31"/>
      <c r="G69" s="19">
        <f>SUM(G70:G73)</f>
        <v>492000</v>
      </c>
      <c r="H69" s="19">
        <f>SUM(H70:H73)</f>
        <v>397000</v>
      </c>
      <c r="I69" s="14">
        <f>SUM(I70:I72)</f>
        <v>0</v>
      </c>
      <c r="J69" s="19">
        <f>SUM(J70:J73)</f>
        <v>95000</v>
      </c>
      <c r="K69" s="31"/>
    </row>
    <row r="70" spans="1:11" ht="15.75" thickBot="1">
      <c r="A70" s="95" t="s">
        <v>63</v>
      </c>
      <c r="B70" s="57"/>
      <c r="C70" s="8"/>
      <c r="D70" s="11"/>
      <c r="E70" s="8"/>
      <c r="F70" s="31"/>
      <c r="G70" s="57"/>
      <c r="H70" s="8"/>
      <c r="I70" s="11"/>
      <c r="J70" s="8"/>
      <c r="K70" s="31"/>
    </row>
    <row r="71" spans="1:11" ht="16.5" thickBot="1">
      <c r="A71" s="95" t="s">
        <v>65</v>
      </c>
      <c r="B71" s="50">
        <f>SUM(C71:F71)</f>
        <v>550000</v>
      </c>
      <c r="C71" s="8">
        <v>500000</v>
      </c>
      <c r="D71" s="11"/>
      <c r="E71" s="8">
        <v>50000</v>
      </c>
      <c r="F71" s="31"/>
      <c r="G71" s="50">
        <f>SUM(H71:K71)</f>
        <v>407000</v>
      </c>
      <c r="H71" s="8">
        <v>397000</v>
      </c>
      <c r="I71" s="11"/>
      <c r="J71" s="8">
        <v>10000</v>
      </c>
      <c r="K71" s="31"/>
    </row>
    <row r="72" spans="1:11" ht="16.5" thickBot="1">
      <c r="A72" s="95" t="s">
        <v>64</v>
      </c>
      <c r="B72" s="50">
        <f>SUM(C72:F72)</f>
        <v>0</v>
      </c>
      <c r="C72" s="8"/>
      <c r="D72" s="11"/>
      <c r="E72" s="8"/>
      <c r="F72" s="31"/>
      <c r="G72" s="50">
        <f>SUM(H72:K72)</f>
        <v>0</v>
      </c>
      <c r="H72" s="8"/>
      <c r="I72" s="11"/>
      <c r="J72" s="8"/>
      <c r="K72" s="31"/>
    </row>
    <row r="73" spans="1:11" ht="16.5" thickBot="1">
      <c r="A73" s="95" t="s">
        <v>106</v>
      </c>
      <c r="B73" s="50">
        <f>SUM(C73:F73)</f>
        <v>50000</v>
      </c>
      <c r="C73" s="75"/>
      <c r="D73" s="76"/>
      <c r="E73" s="75">
        <v>50000</v>
      </c>
      <c r="F73" s="31"/>
      <c r="G73" s="50">
        <f>SUM(H73:K73)</f>
        <v>85000</v>
      </c>
      <c r="H73" s="75"/>
      <c r="I73" s="76"/>
      <c r="J73" s="75">
        <v>85000</v>
      </c>
      <c r="K73" s="31"/>
    </row>
    <row r="74" spans="1:11" ht="15.75" thickBot="1">
      <c r="A74" s="95" t="s">
        <v>66</v>
      </c>
      <c r="B74" s="55">
        <f>SUM(B75:B78)</f>
        <v>14810000</v>
      </c>
      <c r="C74" s="18">
        <f>SUM(C75:C78)</f>
        <v>3850000</v>
      </c>
      <c r="D74" s="18">
        <f>SUM(D75:D78)</f>
        <v>6600000</v>
      </c>
      <c r="E74" s="18">
        <f>SUM(E75:E78)</f>
        <v>4360000</v>
      </c>
      <c r="F74" s="31"/>
      <c r="G74" s="55">
        <f>SUM(G75:G78)</f>
        <v>8215000</v>
      </c>
      <c r="H74" s="18">
        <f>SUM(H75:H78)</f>
        <v>6773000</v>
      </c>
      <c r="I74" s="18">
        <f>SUM(I75:I78)</f>
        <v>0</v>
      </c>
      <c r="J74" s="18">
        <f>SUM(J75:J78)</f>
        <v>1442000</v>
      </c>
      <c r="K74" s="31"/>
    </row>
    <row r="75" spans="1:11" ht="16.5" thickBot="1">
      <c r="A75" s="95" t="s">
        <v>69</v>
      </c>
      <c r="B75" s="50">
        <f>SUM(C75:F75)</f>
        <v>7750000</v>
      </c>
      <c r="C75" s="8">
        <v>1350000</v>
      </c>
      <c r="D75" s="8">
        <v>3000000</v>
      </c>
      <c r="E75" s="8">
        <v>3400000</v>
      </c>
      <c r="F75" s="31"/>
      <c r="G75" s="50">
        <f>SUM(H75:K75)</f>
        <v>746000</v>
      </c>
      <c r="H75" s="8">
        <v>746000</v>
      </c>
      <c r="I75" s="79"/>
      <c r="J75" s="79"/>
      <c r="K75" s="31"/>
    </row>
    <row r="76" spans="1:11" ht="16.5" thickBot="1">
      <c r="A76" s="94" t="s">
        <v>121</v>
      </c>
      <c r="B76" s="50">
        <f>SUM(C76:F76)</f>
        <v>3600000</v>
      </c>
      <c r="C76" s="8"/>
      <c r="D76" s="8">
        <v>3600000</v>
      </c>
      <c r="E76" s="8"/>
      <c r="F76" s="31"/>
      <c r="G76" s="50">
        <f>SUM(H76:K76)</f>
        <v>3996000</v>
      </c>
      <c r="H76" s="8">
        <v>2570000</v>
      </c>
      <c r="I76" s="79"/>
      <c r="J76" s="8">
        <v>1426000</v>
      </c>
      <c r="K76" s="31"/>
    </row>
    <row r="77" spans="1:11" ht="16.5" thickBot="1">
      <c r="A77" s="94" t="s">
        <v>89</v>
      </c>
      <c r="B77" s="50">
        <f>SUM(C77:F77)</f>
        <v>0</v>
      </c>
      <c r="C77" s="8"/>
      <c r="D77" s="11"/>
      <c r="E77" s="8"/>
      <c r="F77" s="31"/>
      <c r="G77" s="50">
        <f>SUM(H77:K77)</f>
        <v>0</v>
      </c>
      <c r="H77" s="8"/>
      <c r="I77" s="11"/>
      <c r="J77" s="8"/>
      <c r="K77" s="31"/>
    </row>
    <row r="78" spans="1:11" ht="16.5" thickBot="1">
      <c r="A78" s="95" t="s">
        <v>70</v>
      </c>
      <c r="B78" s="50">
        <f>SUM(C78:F78)</f>
        <v>3460000</v>
      </c>
      <c r="C78" s="22">
        <v>2500000</v>
      </c>
      <c r="D78" s="11"/>
      <c r="E78" s="8">
        <v>960000</v>
      </c>
      <c r="F78" s="31"/>
      <c r="G78" s="50">
        <f>SUM(H78:K78)</f>
        <v>3473000</v>
      </c>
      <c r="H78" s="22">
        <v>3457000</v>
      </c>
      <c r="I78" s="118"/>
      <c r="J78" s="22">
        <v>16000</v>
      </c>
      <c r="K78" s="31"/>
    </row>
    <row r="79" spans="1:11" ht="15.75" thickBot="1">
      <c r="A79" s="96" t="s">
        <v>18</v>
      </c>
      <c r="B79" s="62">
        <f aca="true" t="shared" si="15" ref="B79:K79">SUM(B80,B83:B87,B90)</f>
        <v>40750000</v>
      </c>
      <c r="C79" s="62">
        <f t="shared" si="15"/>
        <v>37130000</v>
      </c>
      <c r="D79" s="17">
        <f t="shared" si="15"/>
        <v>0</v>
      </c>
      <c r="E79" s="17">
        <f t="shared" si="15"/>
        <v>3083000</v>
      </c>
      <c r="F79" s="17">
        <f t="shared" si="15"/>
        <v>537000</v>
      </c>
      <c r="G79" s="62">
        <f t="shared" si="15"/>
        <v>41388940</v>
      </c>
      <c r="H79" s="62">
        <f t="shared" si="15"/>
        <v>39623000</v>
      </c>
      <c r="I79" s="17">
        <f t="shared" si="15"/>
        <v>0</v>
      </c>
      <c r="J79" s="17">
        <f t="shared" si="15"/>
        <v>1341640</v>
      </c>
      <c r="K79" s="17">
        <f t="shared" si="15"/>
        <v>424300</v>
      </c>
    </row>
    <row r="80" spans="1:11" ht="16.5" thickBot="1">
      <c r="A80" s="95" t="s">
        <v>71</v>
      </c>
      <c r="B80" s="54">
        <f>SUM(B81,B82)</f>
        <v>1050000</v>
      </c>
      <c r="C80" s="6">
        <f>SUM(C81,C82)</f>
        <v>950000</v>
      </c>
      <c r="D80" s="6"/>
      <c r="E80" s="6">
        <f>SUM(E81,E82)</f>
        <v>100000</v>
      </c>
      <c r="F80" s="31"/>
      <c r="G80" s="6">
        <f>SUM(G81,G82)</f>
        <v>666000</v>
      </c>
      <c r="H80" s="6">
        <f>SUM(H81,H82)</f>
        <v>666000</v>
      </c>
      <c r="I80" s="6"/>
      <c r="J80" s="6">
        <f>SUM(J81,J82)</f>
        <v>0</v>
      </c>
      <c r="K80" s="31"/>
    </row>
    <row r="81" spans="1:11" ht="16.5" thickBot="1">
      <c r="A81" s="105" t="s">
        <v>19</v>
      </c>
      <c r="B81" s="50">
        <f aca="true" t="shared" si="16" ref="B81:B86">SUM(C81:F81)</f>
        <v>1000000</v>
      </c>
      <c r="C81" s="80">
        <v>900000</v>
      </c>
      <c r="D81" s="13"/>
      <c r="E81" s="8">
        <v>100000</v>
      </c>
      <c r="F81" s="31"/>
      <c r="G81" s="50">
        <f aca="true" t="shared" si="17" ref="G81:G86">SUM(H81:K81)</f>
        <v>666000</v>
      </c>
      <c r="H81" s="80">
        <v>666000</v>
      </c>
      <c r="I81" s="114"/>
      <c r="J81" s="79" t="s">
        <v>122</v>
      </c>
      <c r="K81" s="31"/>
    </row>
    <row r="82" spans="1:11" ht="16.5" thickBot="1">
      <c r="A82" s="105" t="s">
        <v>20</v>
      </c>
      <c r="B82" s="50">
        <f t="shared" si="16"/>
        <v>50000</v>
      </c>
      <c r="C82" s="80">
        <v>50000</v>
      </c>
      <c r="D82" s="9"/>
      <c r="E82" s="8"/>
      <c r="F82" s="31"/>
      <c r="G82" s="50">
        <f t="shared" si="17"/>
        <v>0</v>
      </c>
      <c r="H82" s="115"/>
      <c r="I82" s="9"/>
      <c r="J82" s="8"/>
      <c r="K82" s="31"/>
    </row>
    <row r="83" spans="1:11" ht="16.5" thickBot="1">
      <c r="A83" s="95" t="s">
        <v>72</v>
      </c>
      <c r="B83" s="50">
        <f t="shared" si="16"/>
        <v>350000</v>
      </c>
      <c r="C83" s="8"/>
      <c r="D83" s="11"/>
      <c r="E83" s="8">
        <v>350000</v>
      </c>
      <c r="F83" s="31"/>
      <c r="G83" s="50">
        <f t="shared" si="17"/>
        <v>281000</v>
      </c>
      <c r="H83" s="8"/>
      <c r="I83" s="11"/>
      <c r="J83" s="8">
        <v>281000</v>
      </c>
      <c r="K83" s="31"/>
    </row>
    <row r="84" spans="1:11" ht="16.5" thickBot="1">
      <c r="A84" s="95" t="s">
        <v>67</v>
      </c>
      <c r="B84" s="50">
        <f t="shared" si="16"/>
        <v>470000</v>
      </c>
      <c r="C84" s="10">
        <v>450000</v>
      </c>
      <c r="D84" s="11"/>
      <c r="E84" s="8">
        <v>20000</v>
      </c>
      <c r="F84" s="31"/>
      <c r="G84" s="50">
        <f t="shared" si="17"/>
        <v>274240</v>
      </c>
      <c r="H84" s="82">
        <v>274000</v>
      </c>
      <c r="I84" s="11"/>
      <c r="J84" s="8">
        <v>240</v>
      </c>
      <c r="K84" s="31"/>
    </row>
    <row r="85" spans="1:11" ht="16.5" thickBot="1">
      <c r="A85" s="94" t="s">
        <v>21</v>
      </c>
      <c r="B85" s="50">
        <f t="shared" si="16"/>
        <v>0</v>
      </c>
      <c r="C85" s="79"/>
      <c r="D85" s="11"/>
      <c r="E85" s="79"/>
      <c r="F85" s="31"/>
      <c r="G85" s="50">
        <f t="shared" si="17"/>
        <v>0</v>
      </c>
      <c r="H85" s="79"/>
      <c r="I85" s="11"/>
      <c r="J85" s="79"/>
      <c r="K85" s="31"/>
    </row>
    <row r="86" spans="1:11" ht="16.5" thickBot="1">
      <c r="A86" s="94" t="s">
        <v>79</v>
      </c>
      <c r="B86" s="50">
        <f t="shared" si="16"/>
        <v>18471000</v>
      </c>
      <c r="C86" s="9">
        <v>17671000</v>
      </c>
      <c r="D86" s="11"/>
      <c r="E86" s="8">
        <v>763000</v>
      </c>
      <c r="F86" s="116">
        <v>37000</v>
      </c>
      <c r="G86" s="50">
        <f t="shared" si="17"/>
        <v>18578000</v>
      </c>
      <c r="H86" s="9">
        <v>17642000</v>
      </c>
      <c r="I86" s="118"/>
      <c r="J86" s="22">
        <v>899000</v>
      </c>
      <c r="K86" s="119">
        <v>37000</v>
      </c>
    </row>
    <row r="87" spans="1:11" ht="16.5" thickBot="1">
      <c r="A87" s="94" t="s">
        <v>82</v>
      </c>
      <c r="B87" s="89">
        <f>SUM(B88,B89)</f>
        <v>18109000</v>
      </c>
      <c r="C87" s="15">
        <f>SUM(C88,C89)</f>
        <v>17409000</v>
      </c>
      <c r="D87" s="15">
        <f>SUM(D88,D89)</f>
        <v>0</v>
      </c>
      <c r="E87" s="15">
        <f>SUM(E88,E89)</f>
        <v>700000</v>
      </c>
      <c r="F87" s="31"/>
      <c r="G87" s="15">
        <f>SUM(G88,G89)</f>
        <v>19361000</v>
      </c>
      <c r="H87" s="15">
        <f>SUM(H88,H89)</f>
        <v>19267000</v>
      </c>
      <c r="I87" s="15">
        <f>SUM(I88,I89)</f>
        <v>0</v>
      </c>
      <c r="J87" s="15">
        <f>SUM(J88,J89)</f>
        <v>94000</v>
      </c>
      <c r="K87" s="31"/>
    </row>
    <row r="88" spans="1:11" ht="16.5" thickBot="1">
      <c r="A88" s="105" t="s">
        <v>22</v>
      </c>
      <c r="B88" s="50">
        <f>SUM(C88:F88)</f>
        <v>1300000</v>
      </c>
      <c r="C88" s="22">
        <v>1100000</v>
      </c>
      <c r="D88" s="11"/>
      <c r="E88" s="8">
        <v>200000</v>
      </c>
      <c r="F88" s="31"/>
      <c r="G88" s="50">
        <f>SUM(H88:K88)</f>
        <v>1011000</v>
      </c>
      <c r="H88" s="22">
        <v>1011000</v>
      </c>
      <c r="I88" s="113"/>
      <c r="J88" s="111"/>
      <c r="K88" s="31"/>
    </row>
    <row r="89" spans="1:11" ht="16.5" thickBot="1">
      <c r="A89" s="105" t="s">
        <v>78</v>
      </c>
      <c r="B89" s="50">
        <f>SUM(C89:F89)</f>
        <v>16809000</v>
      </c>
      <c r="C89" s="22">
        <v>16309000</v>
      </c>
      <c r="D89" s="11"/>
      <c r="E89" s="8">
        <v>500000</v>
      </c>
      <c r="F89" s="31"/>
      <c r="G89" s="50">
        <f>SUM(H89:K89)</f>
        <v>18350000</v>
      </c>
      <c r="H89" s="22">
        <v>18256000</v>
      </c>
      <c r="I89" s="118"/>
      <c r="J89" s="22">
        <v>94000</v>
      </c>
      <c r="K89" s="31"/>
    </row>
    <row r="90" spans="1:11" ht="16.5" thickBot="1">
      <c r="A90" s="96" t="s">
        <v>68</v>
      </c>
      <c r="B90" s="89">
        <f aca="true" t="shared" si="18" ref="B90:K90">SUM(B91:B95)</f>
        <v>2300000</v>
      </c>
      <c r="C90" s="21">
        <f t="shared" si="18"/>
        <v>650000</v>
      </c>
      <c r="D90" s="21">
        <f t="shared" si="18"/>
        <v>0</v>
      </c>
      <c r="E90" s="21">
        <f t="shared" si="18"/>
        <v>1150000</v>
      </c>
      <c r="F90" s="21">
        <f t="shared" si="18"/>
        <v>500000</v>
      </c>
      <c r="G90" s="21">
        <f t="shared" si="18"/>
        <v>2228700</v>
      </c>
      <c r="H90" s="21">
        <f t="shared" si="18"/>
        <v>1774000</v>
      </c>
      <c r="I90" s="21">
        <f t="shared" si="18"/>
        <v>0</v>
      </c>
      <c r="J90" s="21">
        <f t="shared" si="18"/>
        <v>67400</v>
      </c>
      <c r="K90" s="21">
        <f t="shared" si="18"/>
        <v>387300</v>
      </c>
    </row>
    <row r="91" spans="1:11" ht="16.5" thickBot="1">
      <c r="A91" s="105" t="s">
        <v>23</v>
      </c>
      <c r="B91" s="50">
        <f aca="true" t="shared" si="19" ref="B91:B97">SUM(C91:F91)</f>
        <v>600000</v>
      </c>
      <c r="C91" s="22">
        <v>350000</v>
      </c>
      <c r="D91" s="11"/>
      <c r="E91" s="8">
        <v>250000</v>
      </c>
      <c r="F91" s="31"/>
      <c r="G91" s="50">
        <f aca="true" t="shared" si="20" ref="G91:G97">SUM(H91:K91)</f>
        <v>777400</v>
      </c>
      <c r="H91" s="22">
        <v>769000</v>
      </c>
      <c r="I91" s="118"/>
      <c r="J91" s="22">
        <v>8400</v>
      </c>
      <c r="K91" s="31"/>
    </row>
    <row r="92" spans="1:11" ht="16.5" thickBot="1">
      <c r="A92" s="105" t="s">
        <v>24</v>
      </c>
      <c r="B92" s="50">
        <f t="shared" si="19"/>
        <v>1000000</v>
      </c>
      <c r="C92" s="9"/>
      <c r="D92" s="11"/>
      <c r="E92" s="8">
        <v>500000</v>
      </c>
      <c r="F92" s="47">
        <v>500000</v>
      </c>
      <c r="G92" s="50">
        <f t="shared" si="20"/>
        <v>1332300</v>
      </c>
      <c r="H92" s="9">
        <v>886000</v>
      </c>
      <c r="I92" s="11"/>
      <c r="J92" s="47">
        <v>59000</v>
      </c>
      <c r="K92" s="47">
        <v>387300</v>
      </c>
    </row>
    <row r="93" spans="1:11" ht="16.5" thickBot="1">
      <c r="A93" s="105" t="s">
        <v>90</v>
      </c>
      <c r="B93" s="50">
        <f t="shared" si="19"/>
        <v>350000</v>
      </c>
      <c r="C93" s="8">
        <v>150000</v>
      </c>
      <c r="D93" s="11"/>
      <c r="E93" s="8">
        <v>200000</v>
      </c>
      <c r="F93" s="31"/>
      <c r="G93" s="50">
        <f t="shared" si="20"/>
        <v>0</v>
      </c>
      <c r="H93" s="79"/>
      <c r="I93" s="112"/>
      <c r="J93" s="79"/>
      <c r="K93" s="31"/>
    </row>
    <row r="94" spans="1:11" ht="16.5" thickBot="1">
      <c r="A94" s="105" t="s">
        <v>25</v>
      </c>
      <c r="B94" s="50">
        <f t="shared" si="19"/>
        <v>350000</v>
      </c>
      <c r="C94" s="8">
        <v>150000</v>
      </c>
      <c r="D94" s="11"/>
      <c r="E94" s="8">
        <v>200000</v>
      </c>
      <c r="F94" s="31"/>
      <c r="G94" s="50">
        <f t="shared" si="20"/>
        <v>119000</v>
      </c>
      <c r="H94" s="8">
        <v>119000</v>
      </c>
      <c r="I94" s="112"/>
      <c r="J94" s="79"/>
      <c r="K94" s="31"/>
    </row>
    <row r="95" spans="1:11" ht="16.5" thickBot="1">
      <c r="A95" s="105" t="s">
        <v>73</v>
      </c>
      <c r="B95" s="50">
        <f t="shared" si="19"/>
        <v>0</v>
      </c>
      <c r="C95" s="79"/>
      <c r="D95" s="11"/>
      <c r="E95" s="8"/>
      <c r="F95" s="31"/>
      <c r="G95" s="50">
        <f t="shared" si="20"/>
        <v>0</v>
      </c>
      <c r="H95" s="79"/>
      <c r="I95" s="11"/>
      <c r="J95" s="8"/>
      <c r="K95" s="31"/>
    </row>
    <row r="96" spans="1:11" ht="16.5" thickBot="1">
      <c r="A96" s="104" t="s">
        <v>77</v>
      </c>
      <c r="B96" s="50">
        <f t="shared" si="19"/>
        <v>1100000</v>
      </c>
      <c r="C96" s="8"/>
      <c r="D96" s="11"/>
      <c r="E96" s="8">
        <v>1100000</v>
      </c>
      <c r="F96" s="31"/>
      <c r="G96" s="50">
        <f t="shared" si="20"/>
        <v>1100000</v>
      </c>
      <c r="H96" s="8"/>
      <c r="I96" s="11"/>
      <c r="J96" s="8">
        <v>1100000</v>
      </c>
      <c r="K96" s="31"/>
    </row>
    <row r="97" spans="1:11" ht="16.5" thickBot="1">
      <c r="A97" s="102" t="s">
        <v>76</v>
      </c>
      <c r="B97" s="50">
        <f t="shared" si="19"/>
        <v>600000</v>
      </c>
      <c r="C97" s="8"/>
      <c r="D97" s="11"/>
      <c r="E97" s="8">
        <v>600000</v>
      </c>
      <c r="F97" s="31"/>
      <c r="G97" s="50">
        <f t="shared" si="20"/>
        <v>57000</v>
      </c>
      <c r="H97" s="8"/>
      <c r="I97" s="11"/>
      <c r="J97" s="8">
        <v>57000</v>
      </c>
      <c r="K97" s="31"/>
    </row>
    <row r="98" spans="1:11" ht="16.5" thickBot="1">
      <c r="A98" s="102" t="s">
        <v>123</v>
      </c>
      <c r="B98" s="50">
        <f>SUM(C98:F98)</f>
        <v>0</v>
      </c>
      <c r="C98" s="8"/>
      <c r="D98" s="11"/>
      <c r="E98" s="8">
        <v>0</v>
      </c>
      <c r="F98" s="31"/>
      <c r="G98" s="50">
        <f>SUM(H98:K98)</f>
        <v>41000</v>
      </c>
      <c r="H98" s="8"/>
      <c r="I98" s="11"/>
      <c r="J98" s="8">
        <v>41000</v>
      </c>
      <c r="K98" s="31"/>
    </row>
    <row r="99" spans="1:11" ht="16.5" thickBot="1">
      <c r="A99" s="102" t="s">
        <v>74</v>
      </c>
      <c r="B99" s="89">
        <f>SUM(B100:B104)</f>
        <v>366000</v>
      </c>
      <c r="C99" s="15">
        <f>SUM(C100:C104)</f>
        <v>106000</v>
      </c>
      <c r="D99" s="15">
        <f>SUM(D100:D103)</f>
        <v>0</v>
      </c>
      <c r="E99" s="15">
        <f>SUM(E100:E104)</f>
        <v>260000</v>
      </c>
      <c r="F99" s="31"/>
      <c r="G99" s="15">
        <f>SUM(G100:G104)</f>
        <v>198000</v>
      </c>
      <c r="H99" s="15">
        <f>SUM(H100:H104)</f>
        <v>53000</v>
      </c>
      <c r="I99" s="15">
        <f>SUM(I100:I103)</f>
        <v>0</v>
      </c>
      <c r="J99" s="15">
        <f>SUM(J100:J104)</f>
        <v>145000</v>
      </c>
      <c r="K99" s="31"/>
    </row>
    <row r="100" spans="1:11" ht="16.5" thickBot="1">
      <c r="A100" s="105" t="s">
        <v>26</v>
      </c>
      <c r="B100" s="50">
        <f>SUM(C100:F100)</f>
        <v>156000</v>
      </c>
      <c r="C100" s="13">
        <v>106000</v>
      </c>
      <c r="D100" s="11"/>
      <c r="E100" s="13">
        <v>50000</v>
      </c>
      <c r="F100" s="31"/>
      <c r="G100" s="50">
        <f>SUM(H100:K100)</f>
        <v>53000</v>
      </c>
      <c r="H100" s="13">
        <v>53000</v>
      </c>
      <c r="I100" s="112"/>
      <c r="J100" s="114"/>
      <c r="K100" s="31"/>
    </row>
    <row r="101" spans="1:11" ht="16.5" thickBot="1">
      <c r="A101" s="105" t="s">
        <v>27</v>
      </c>
      <c r="B101" s="50">
        <f>SUM(C101:F101)</f>
        <v>30000</v>
      </c>
      <c r="C101" s="8"/>
      <c r="D101" s="11"/>
      <c r="E101" s="8">
        <v>30000</v>
      </c>
      <c r="F101" s="31"/>
      <c r="G101" s="50">
        <f>SUM(H101:K101)</f>
        <v>24000</v>
      </c>
      <c r="H101" s="8"/>
      <c r="I101" s="11"/>
      <c r="J101" s="8">
        <v>24000</v>
      </c>
      <c r="K101" s="31"/>
    </row>
    <row r="102" spans="1:11" ht="16.5" thickBot="1">
      <c r="A102" s="105" t="s">
        <v>105</v>
      </c>
      <c r="B102" s="50">
        <f>SUM(C102:F102)</f>
        <v>180000</v>
      </c>
      <c r="C102" s="35"/>
      <c r="D102" s="36"/>
      <c r="E102" s="35">
        <v>180000</v>
      </c>
      <c r="F102" s="37"/>
      <c r="G102" s="50">
        <f>SUM(H102:K102)</f>
        <v>1000</v>
      </c>
      <c r="H102" s="35"/>
      <c r="I102" s="36"/>
      <c r="J102" s="35">
        <v>1000</v>
      </c>
      <c r="K102" s="37"/>
    </row>
    <row r="103" spans="1:11" ht="16.5" thickBot="1">
      <c r="A103" s="105" t="s">
        <v>28</v>
      </c>
      <c r="B103" s="50">
        <f>SUM(C103:F103)</f>
        <v>0</v>
      </c>
      <c r="C103" s="35"/>
      <c r="D103" s="36"/>
      <c r="E103" s="35"/>
      <c r="F103" s="37"/>
      <c r="G103" s="50">
        <f>SUM(H103:K103)</f>
        <v>120000</v>
      </c>
      <c r="H103" s="35"/>
      <c r="I103" s="36"/>
      <c r="J103" s="35">
        <v>120000</v>
      </c>
      <c r="K103" s="37"/>
    </row>
    <row r="104" spans="1:11" ht="16.5" thickBot="1">
      <c r="A104" s="105" t="s">
        <v>100</v>
      </c>
      <c r="B104" s="70">
        <f>SUM(C104:F104)</f>
        <v>0</v>
      </c>
      <c r="C104" s="67"/>
      <c r="D104" s="68"/>
      <c r="E104" s="67"/>
      <c r="F104" s="69"/>
      <c r="G104" s="70">
        <f>SUM(H104:K104)</f>
        <v>0</v>
      </c>
      <c r="H104" s="67"/>
      <c r="I104" s="68"/>
      <c r="J104" s="67"/>
      <c r="K104" s="69"/>
    </row>
    <row r="105" spans="1:11" ht="16.5" thickBot="1">
      <c r="A105" s="5" t="s">
        <v>29</v>
      </c>
      <c r="B105" s="84">
        <f aca="true" t="shared" si="21" ref="B105:K105">SUM(B32,B43,B96,B97,B98,B99)</f>
        <v>516144000</v>
      </c>
      <c r="C105" s="84">
        <f t="shared" si="21"/>
        <v>462882000</v>
      </c>
      <c r="D105" s="84">
        <f t="shared" si="21"/>
        <v>6600000</v>
      </c>
      <c r="E105" s="84">
        <f t="shared" si="21"/>
        <v>46125000</v>
      </c>
      <c r="F105" s="84">
        <f t="shared" si="21"/>
        <v>537000</v>
      </c>
      <c r="G105" s="84">
        <f t="shared" si="21"/>
        <v>534243300</v>
      </c>
      <c r="H105" s="84">
        <f t="shared" si="21"/>
        <v>501290000</v>
      </c>
      <c r="I105" s="84">
        <f t="shared" si="21"/>
        <v>0</v>
      </c>
      <c r="J105" s="84">
        <f t="shared" si="21"/>
        <v>32529000</v>
      </c>
      <c r="K105" s="84">
        <f t="shared" si="21"/>
        <v>424300</v>
      </c>
    </row>
    <row r="106" spans="1:11" ht="16.5" thickBot="1">
      <c r="A106" s="106" t="s">
        <v>30</v>
      </c>
      <c r="B106" s="50">
        <f aca="true" t="shared" si="22" ref="B106:B113">SUM(C106:F106)</f>
        <v>0</v>
      </c>
      <c r="C106" s="11"/>
      <c r="D106" s="11"/>
      <c r="E106" s="8"/>
      <c r="F106" s="52"/>
      <c r="G106" s="85">
        <f aca="true" t="shared" si="23" ref="G106:G112">SUM(H106:K106)</f>
        <v>0</v>
      </c>
      <c r="H106" s="11"/>
      <c r="I106" s="11"/>
      <c r="J106" s="8"/>
      <c r="K106" s="52"/>
    </row>
    <row r="107" spans="1:11" ht="26.25" thickBot="1">
      <c r="A107" s="94" t="s">
        <v>99</v>
      </c>
      <c r="B107" s="50">
        <f t="shared" si="22"/>
        <v>542800000</v>
      </c>
      <c r="C107" s="73"/>
      <c r="D107" s="74">
        <v>542800000</v>
      </c>
      <c r="E107" s="74"/>
      <c r="F107" s="52"/>
      <c r="G107" s="85">
        <f t="shared" si="23"/>
        <v>2060000</v>
      </c>
      <c r="H107" s="73"/>
      <c r="I107" s="74">
        <v>2060000</v>
      </c>
      <c r="J107" s="74"/>
      <c r="K107" s="52"/>
    </row>
    <row r="108" spans="1:11" ht="15.75">
      <c r="A108" s="107" t="s">
        <v>108</v>
      </c>
      <c r="B108" s="50">
        <f t="shared" si="22"/>
        <v>42500000</v>
      </c>
      <c r="C108" s="73"/>
      <c r="D108" s="74">
        <v>42000000</v>
      </c>
      <c r="E108" s="74">
        <v>500000</v>
      </c>
      <c r="F108" s="52"/>
      <c r="G108" s="85">
        <f t="shared" si="23"/>
        <v>147000</v>
      </c>
      <c r="H108" s="73"/>
      <c r="I108" s="86"/>
      <c r="J108" s="74">
        <v>147000</v>
      </c>
      <c r="K108" s="52"/>
    </row>
    <row r="109" spans="1:11" ht="15.75">
      <c r="A109" s="108" t="s">
        <v>101</v>
      </c>
      <c r="B109" s="50">
        <f t="shared" si="22"/>
        <v>500000</v>
      </c>
      <c r="C109" s="73"/>
      <c r="D109" s="74"/>
      <c r="E109" s="74">
        <v>500000</v>
      </c>
      <c r="F109" s="51"/>
      <c r="G109" s="85">
        <f t="shared" si="23"/>
        <v>1181800</v>
      </c>
      <c r="H109" s="73"/>
      <c r="I109" s="74"/>
      <c r="J109" s="74">
        <v>1134000</v>
      </c>
      <c r="K109" s="8">
        <v>47800</v>
      </c>
    </row>
    <row r="110" spans="1:11" ht="15.75">
      <c r="A110" s="108" t="s">
        <v>102</v>
      </c>
      <c r="B110" s="50">
        <f t="shared" si="22"/>
        <v>7812960</v>
      </c>
      <c r="C110" s="73"/>
      <c r="D110" s="74">
        <v>7049960</v>
      </c>
      <c r="E110" s="74">
        <v>600000</v>
      </c>
      <c r="F110" s="8">
        <v>163000</v>
      </c>
      <c r="G110" s="85">
        <f t="shared" si="23"/>
        <v>4695900</v>
      </c>
      <c r="H110" s="73"/>
      <c r="I110" s="74">
        <v>4680000</v>
      </c>
      <c r="J110" s="74"/>
      <c r="K110" s="8">
        <v>15900</v>
      </c>
    </row>
    <row r="111" spans="1:11" ht="15.75">
      <c r="A111" s="108" t="s">
        <v>109</v>
      </c>
      <c r="B111" s="50">
        <f t="shared" si="22"/>
        <v>0</v>
      </c>
      <c r="C111" s="73"/>
      <c r="D111" s="74"/>
      <c r="E111" s="86"/>
      <c r="F111" s="52"/>
      <c r="G111" s="85">
        <f t="shared" si="23"/>
        <v>0</v>
      </c>
      <c r="H111" s="73"/>
      <c r="I111" s="74"/>
      <c r="J111" s="86"/>
      <c r="K111" s="52"/>
    </row>
    <row r="112" spans="1:11" ht="25.5">
      <c r="A112" s="108" t="s">
        <v>111</v>
      </c>
      <c r="B112" s="50">
        <f t="shared" si="22"/>
        <v>200000</v>
      </c>
      <c r="C112" s="73"/>
      <c r="D112" s="74"/>
      <c r="E112" s="74">
        <v>200000</v>
      </c>
      <c r="F112" s="52"/>
      <c r="G112" s="85">
        <f t="shared" si="23"/>
        <v>0</v>
      </c>
      <c r="H112" s="73"/>
      <c r="I112" s="74"/>
      <c r="J112" s="86"/>
      <c r="K112" s="8"/>
    </row>
    <row r="113" spans="1:11" ht="15.75">
      <c r="A113" s="108" t="s">
        <v>114</v>
      </c>
      <c r="B113" s="50">
        <f t="shared" si="22"/>
        <v>0</v>
      </c>
      <c r="C113" s="73"/>
      <c r="D113" s="74"/>
      <c r="E113" s="74"/>
      <c r="F113" s="52"/>
      <c r="G113" s="85"/>
      <c r="H113" s="73"/>
      <c r="I113" s="74"/>
      <c r="J113" s="74"/>
      <c r="K113" s="52"/>
    </row>
    <row r="114" spans="1:11" ht="16.5" thickBot="1">
      <c r="A114" s="109" t="s">
        <v>104</v>
      </c>
      <c r="B114" s="72">
        <f>SUM(B106:B113)</f>
        <v>593812960</v>
      </c>
      <c r="C114" s="72">
        <f>SUM(C106:C110)</f>
        <v>0</v>
      </c>
      <c r="D114" s="72">
        <f>SUM(D106:D113)</f>
        <v>591849960</v>
      </c>
      <c r="E114" s="72">
        <f>SUM(E106:E113)</f>
        <v>1800000</v>
      </c>
      <c r="F114" s="72">
        <f>SUM(F106:F110)</f>
        <v>163000</v>
      </c>
      <c r="G114" s="72">
        <f>SUM(G106:G112)</f>
        <v>8084700</v>
      </c>
      <c r="H114" s="72">
        <f>SUM(H106:H110)</f>
        <v>0</v>
      </c>
      <c r="I114" s="72">
        <f>SUM(I106:I112)</f>
        <v>6740000</v>
      </c>
      <c r="J114" s="72">
        <f>SUM(J106:J112)</f>
        <v>1281000</v>
      </c>
      <c r="K114" s="72">
        <f>SUM(K106:K110)</f>
        <v>63700</v>
      </c>
    </row>
    <row r="115" spans="1:11" ht="16.5" thickBot="1">
      <c r="A115" s="110" t="s">
        <v>31</v>
      </c>
      <c r="B115" s="39">
        <f aca="true" t="shared" si="24" ref="B115:K115">SUM(B105,B114)</f>
        <v>1109956960</v>
      </c>
      <c r="C115" s="58">
        <f t="shared" si="24"/>
        <v>462882000</v>
      </c>
      <c r="D115" s="58">
        <f t="shared" si="24"/>
        <v>598449960</v>
      </c>
      <c r="E115" s="58">
        <f t="shared" si="24"/>
        <v>47925000</v>
      </c>
      <c r="F115" s="58">
        <f t="shared" si="24"/>
        <v>700000</v>
      </c>
      <c r="G115" s="58">
        <f t="shared" si="24"/>
        <v>542328000</v>
      </c>
      <c r="H115" s="58">
        <f t="shared" si="24"/>
        <v>501290000</v>
      </c>
      <c r="I115" s="58">
        <f t="shared" si="24"/>
        <v>6740000</v>
      </c>
      <c r="J115" s="58">
        <f t="shared" si="24"/>
        <v>33810000</v>
      </c>
      <c r="K115" s="58">
        <f t="shared" si="24"/>
        <v>488000</v>
      </c>
    </row>
    <row r="116" spans="1:11" ht="16.5" thickBot="1">
      <c r="A116" s="110" t="s">
        <v>32</v>
      </c>
      <c r="B116" s="40">
        <f aca="true" t="shared" si="25" ref="B116:K116">SUM(B29-B115)</f>
        <v>0</v>
      </c>
      <c r="C116" s="40">
        <f t="shared" si="25"/>
        <v>0</v>
      </c>
      <c r="D116" s="40">
        <f t="shared" si="25"/>
        <v>0</v>
      </c>
      <c r="E116" s="40">
        <f t="shared" si="25"/>
        <v>0</v>
      </c>
      <c r="F116" s="40">
        <f t="shared" si="25"/>
        <v>0</v>
      </c>
      <c r="G116" s="40">
        <f t="shared" si="25"/>
        <v>0</v>
      </c>
      <c r="H116" s="40">
        <f t="shared" si="25"/>
        <v>0</v>
      </c>
      <c r="I116" s="40">
        <f t="shared" si="25"/>
        <v>0</v>
      </c>
      <c r="J116" s="40">
        <f t="shared" si="25"/>
        <v>0</v>
      </c>
      <c r="K116" s="40">
        <f t="shared" si="25"/>
        <v>0</v>
      </c>
    </row>
    <row r="117" spans="1:11" ht="16.5" thickBot="1">
      <c r="A117" s="110" t="s">
        <v>33</v>
      </c>
      <c r="B117" s="40"/>
      <c r="C117" s="40"/>
      <c r="D117" s="40"/>
      <c r="E117" s="40"/>
      <c r="F117" s="40"/>
      <c r="G117" s="40"/>
      <c r="H117" s="40"/>
      <c r="I117" s="40"/>
      <c r="J117" s="40"/>
      <c r="K117" s="40"/>
    </row>
    <row r="118" spans="1:11" ht="16.5" thickBot="1">
      <c r="A118" s="98" t="s">
        <v>75</v>
      </c>
      <c r="B118" s="56"/>
      <c r="C118" s="71"/>
      <c r="D118" s="71"/>
      <c r="E118" s="71"/>
      <c r="F118" s="30"/>
      <c r="G118" s="56"/>
      <c r="H118" s="71"/>
      <c r="I118" s="71"/>
      <c r="J118" s="71"/>
      <c r="K118" s="30"/>
    </row>
    <row r="119" spans="1:15" ht="16.5" thickBot="1">
      <c r="A119" s="98" t="s">
        <v>91</v>
      </c>
      <c r="B119" s="63"/>
      <c r="C119" s="21"/>
      <c r="D119" s="21"/>
      <c r="E119" s="21"/>
      <c r="F119" s="48"/>
      <c r="G119" s="63"/>
      <c r="H119" s="21"/>
      <c r="I119" s="21"/>
      <c r="J119" s="21"/>
      <c r="K119" s="48"/>
      <c r="L119" s="49"/>
      <c r="M119" s="49"/>
      <c r="N119" s="49"/>
      <c r="O119" s="49"/>
    </row>
    <row r="120" spans="1:15" ht="16.5" thickBot="1">
      <c r="A120" s="98" t="s">
        <v>32</v>
      </c>
      <c r="B120" s="63"/>
      <c r="C120" s="7"/>
      <c r="D120" s="21"/>
      <c r="E120" s="21"/>
      <c r="F120" s="48"/>
      <c r="G120" s="63"/>
      <c r="H120" s="7"/>
      <c r="I120" s="21"/>
      <c r="J120" s="21"/>
      <c r="K120" s="48"/>
      <c r="L120" s="49"/>
      <c r="M120" s="49"/>
      <c r="N120" s="49"/>
      <c r="O120" s="49"/>
    </row>
    <row r="121" spans="1:11" ht="16.5" thickBot="1">
      <c r="A121" s="98"/>
      <c r="B121" s="66"/>
      <c r="C121" s="27"/>
      <c r="D121" s="27"/>
      <c r="E121" s="27"/>
      <c r="F121" s="34"/>
      <c r="G121" s="66"/>
      <c r="H121" s="27"/>
      <c r="I121" s="27"/>
      <c r="J121" s="27"/>
      <c r="K121" s="34"/>
    </row>
    <row r="122" spans="2:6" ht="15">
      <c r="B122" s="81"/>
      <c r="C122" s="81"/>
      <c r="D122" s="81"/>
      <c r="E122" s="81"/>
      <c r="F122" s="81"/>
    </row>
    <row r="123" spans="1:10" ht="17.25" customHeight="1">
      <c r="A123" s="83" t="s">
        <v>116</v>
      </c>
      <c r="B123" s="83"/>
      <c r="C123" s="83"/>
      <c r="D123" s="83"/>
      <c r="E123" s="83"/>
      <c r="F123" s="83"/>
      <c r="G123" s="83"/>
      <c r="H123" s="83"/>
      <c r="I123" s="83"/>
      <c r="J123" s="83"/>
    </row>
    <row r="124" spans="1:10" ht="14.25">
      <c r="A124" s="83" t="s">
        <v>124</v>
      </c>
      <c r="B124" s="83"/>
      <c r="C124" s="83"/>
      <c r="D124" s="83"/>
      <c r="E124" s="83"/>
      <c r="F124" s="83"/>
      <c r="G124" s="83"/>
      <c r="H124" s="83"/>
      <c r="I124" s="83"/>
      <c r="J124" s="83"/>
    </row>
    <row r="125" spans="1:10" ht="14.25">
      <c r="A125" s="83"/>
      <c r="B125" s="83"/>
      <c r="C125" s="83"/>
      <c r="D125" s="83"/>
      <c r="E125" s="83"/>
      <c r="F125" s="83"/>
      <c r="G125" s="83"/>
      <c r="H125" s="83"/>
      <c r="I125" s="83"/>
      <c r="J125" s="83"/>
    </row>
    <row r="126" spans="1:9" ht="14.25">
      <c r="A126" s="83"/>
      <c r="B126" s="83"/>
      <c r="C126" s="83"/>
      <c r="D126" s="83"/>
      <c r="E126" s="83"/>
      <c r="F126" s="83"/>
      <c r="G126" s="83"/>
      <c r="H126" s="83"/>
      <c r="I126" t="s">
        <v>112</v>
      </c>
    </row>
    <row r="127" spans="1:8" ht="14.25">
      <c r="A127" s="83"/>
      <c r="B127" s="83"/>
      <c r="C127" s="83"/>
      <c r="D127" s="83"/>
      <c r="E127" s="83"/>
      <c r="F127" s="83"/>
      <c r="G127" s="83"/>
      <c r="H127" s="83"/>
    </row>
    <row r="128" spans="1:10" ht="14.25">
      <c r="A128" s="83"/>
      <c r="B128" s="83"/>
      <c r="C128" s="83"/>
      <c r="D128" s="83"/>
      <c r="E128" s="83"/>
      <c r="F128" s="83"/>
      <c r="G128" s="83"/>
      <c r="H128" s="83"/>
      <c r="I128" s="123" t="s">
        <v>113</v>
      </c>
      <c r="J128" s="123"/>
    </row>
  </sheetData>
  <sheetProtection/>
  <mergeCells count="4">
    <mergeCell ref="A7:J7"/>
    <mergeCell ref="G9:K9"/>
    <mergeCell ref="B9:F9"/>
    <mergeCell ref="I128:J128"/>
  </mergeCells>
  <dataValidations count="1">
    <dataValidation type="whole" allowBlank="1" showErrorMessage="1" errorTitle="Upozorenje" error="Niste uneli korektnu vrednost!&#10;Ponovite unos." sqref="H57:J57 C57:E57">
      <formula1>0</formula1>
      <formula2>999999999</formula2>
    </dataValidation>
  </dataValidations>
  <printOptions/>
  <pageMargins left="0.75" right="0.75" top="1" bottom="1" header="0.5" footer="0.5"/>
  <pageSetup horizontalDpi="600" verticalDpi="600" orientation="landscape" paperSize="9" scale="62" r:id="rId1"/>
  <rowBreaks count="2" manualBreakCount="2">
    <brk id="42" min="3" max="10" man="1"/>
    <brk id="84" min="3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Dragica</cp:lastModifiedBy>
  <cp:lastPrinted>2021-01-06T11:01:19Z</cp:lastPrinted>
  <dcterms:created xsi:type="dcterms:W3CDTF">1996-10-14T23:33:28Z</dcterms:created>
  <dcterms:modified xsi:type="dcterms:W3CDTF">2021-01-06T11:01:44Z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2074</vt:i4>
  </property>
</Properties>
</file>